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66925"/>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居宅介護支援事業所等指定関係\指定関係様式\"/>
    </mc:Choice>
  </mc:AlternateContent>
  <xr:revisionPtr revIDLastSave="0" documentId="13_ncr:1_{15470C2D-34CC-4BDF-837E-EA1E4B536CAD}" xr6:coauthVersionLast="47" xr6:coauthVersionMax="47" xr10:uidLastSave="{00000000-0000-0000-0000-000000000000}"/>
  <bookViews>
    <workbookView xWindow="-120" yWindow="-120" windowWidth="20730" windowHeight="11160" tabRatio="665" activeTab="2" xr2:uid="{00000000-000D-0000-FFFF-FFFF00000000}"/>
  </bookViews>
  <sheets>
    <sheet name="地密・ケアマネ" sheetId="11" r:id="rId1"/>
    <sheet name="【記載例】居宅介護支援" sheetId="10" r:id="rId2"/>
    <sheet name="居宅介護支援（１枚版）" sheetId="1" r:id="rId3"/>
    <sheet name="居宅介護支援（100名）" sheetId="9" r:id="rId4"/>
    <sheet name="記入方法" sheetId="5" r:id="rId5"/>
    <sheet name="プルダウン・リスト" sheetId="2" r:id="rId6"/>
  </sheets>
  <definedNames>
    <definedName name="_xlnm.Print_Area" localSheetId="1">【記載例】居宅介護支援!$A$1:$BD$51</definedName>
    <definedName name="_xlnm.Print_Area" localSheetId="4">記入方法!$A$1:$O$77</definedName>
    <definedName name="_xlnm.Print_Area" localSheetId="3">'居宅介護支援（100名）'!$A$1:$BD$133</definedName>
    <definedName name="_xlnm.Print_Area" localSheetId="2">'居宅介護支援（１枚版）'!$A$1:$BD$51</definedName>
    <definedName name="_xlnm.Print_Titles" localSheetId="1">【記載例】居宅介護支援!$1:$13</definedName>
    <definedName name="_xlnm.Print_Titles" localSheetId="3">'居宅介護支援（100名）'!$1:$13</definedName>
    <definedName name="_xlnm.Print_Titles" localSheetId="2">'居宅介護支援（１枚版）'!$1:$13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H45" i="1"/>
  <c r="H44" i="1"/>
  <c r="C44" i="1"/>
  <c r="P40" i="1"/>
  <c r="C50" i="1" s="1"/>
  <c r="L40" i="1"/>
  <c r="C45" i="1" s="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<sst xmlns="http://schemas.openxmlformats.org/spreadsheetml/2006/main" count="638" uniqueCount="187">
  <si>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</si>
  <si>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</si>
  <si>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</si>
  <si>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</si>
  <si>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</si>
  <si>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</si>
  <si>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</si>
  <si>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</si>
  <si>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</si>
  <si>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</si>
  <si>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</si>
  <si>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</si>
  <si>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</si>
  <si>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</si>
  <si>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</si>
  <si>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</si>
  <si>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</si>
  <si>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</si>
  <si>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</si>
  <si>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</si>
  <si>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</si>
  <si>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</si>
  <si>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</si>
  <si>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</si>
  <si>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</si>
  <si>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</si>
  <si>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</si>
  <si>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</si>
  <si>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</si>
  <si>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</si>
  <si>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</si>
  <si>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</si>
  <si>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</si>
  <si>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</si>
  <si>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</si>
  <si>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</si>
  <si>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</si>
  <si>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</si>
  <si>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</si>
  <si>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</si>
  <si>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</si>
  <si>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</si>
  <si>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</si>
  <si>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</si>
  <si>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</si>
  <si>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</si>
  <si>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</si>
  <si>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</si>
  <si>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</si>
  <si>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</si>
  <si>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</si>
  <si>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</si>
  <si>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</si>
  <si>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</si>
  <si>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</si>
  <si>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</si>
  <si>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</si>
  <si>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</si>
  <si>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</si>
  <si>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</si>
  <si>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</si>
  <si>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</si>
  <si>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</si>
  <si>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</si>
  <si>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</si>
  <si>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</si>
  <si>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</si>
  <si>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</si>
  <si>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</si>
  <si>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</si>
  <si>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</si>
  <si>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</si>
  <si>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</si>
  <si>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</si>
  <si>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</si>
  <si>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</si>
  <si>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</si>
  <si>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</si>
  <si>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</si>
  <si>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</si>
  <si>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</si>
  <si>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</si>
  <si>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</si>
  <si>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</si>
  <si>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</si>
  <si>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</si>
  <si>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</si>
  <si>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</si>
  <si>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</si>
  <si>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</si>
  <si>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</si>
  <si>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</si>
  <si>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</si>
  <si>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</si>
  <si>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</si>
  <si>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</si>
  <si>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</si>
  <si>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</si>
  <si>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</si>
  <si>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</si>
  <si>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</si>
  <si>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</si>
  <si>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</si>
  <si>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</si>
  <si>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</si>
  <si>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</si>
  <si>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</si>
  <si>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</si>
  <si>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</si>
  <si>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</si>
  <si>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</si>
  <si>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</si>
  <si>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</si>
  <si>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</si>
  <si>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</si>
  <si>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</si>
  <si>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</si>
  <si>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</si>
  <si>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</si>
  <si>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</si>
  <si>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</si>
  <si>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</si>
  <si>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</si>
  <si>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</si>
  <si>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</si>
  <si>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</si>
  <si>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</si>
  <si>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</si>
  <si>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</si>
  <si>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</si>
  <si>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</si>
  <si>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</si>
  <si>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</si>
  <si>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</si>
  <si>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</si>
  <si>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</si>
  <si>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</si>
  <si>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</si>
  <si>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</si>
  <si>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</si>
  <si>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</si>
  <si>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</si>
  <si>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</si>
  <si>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</si>
  <si>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</si>
  <si>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</si>
  <si>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</si>
  <si>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</si>
  <si>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1"/>
  </si>
  <si>
    <t>夜間対応型
訪問介護</t>
    <rPh sb="0" eb="2">
      <t>ヤカン</t>
    </rPh>
    <rPh sb="2" eb="5">
      <t>タイオウガタ</t>
    </rPh>
    <rPh sb="6" eb="8">
      <t>ホウモン</t>
    </rPh>
    <rPh sb="8" eb="10">
      <t>カイゴ</t>
    </rPh>
    <phoneticPr fontId="13"/>
  </si>
  <si>
    <t>認知症対応型通所介護
（予防）</t>
    <rPh sb="0" eb="3">
      <t>ニンチショウ</t>
    </rPh>
    <rPh sb="3" eb="5">
      <t>タイオウ</t>
    </rPh>
    <rPh sb="5" eb="6">
      <t>ガタ</t>
    </rPh>
    <rPh sb="6" eb="8">
      <t>ツウショ</t>
    </rPh>
    <rPh sb="8" eb="10">
      <t>カイゴ</t>
    </rPh>
    <rPh sb="12" eb="14">
      <t>ヨボウ</t>
    </rPh>
    <phoneticPr fontId="13"/>
  </si>
  <si>
    <t>小規模多機能型居宅介護
（予防）</t>
    <rPh sb="0" eb="3">
      <t>ショウキボ</t>
    </rPh>
    <rPh sb="3" eb="7">
      <t>タキノウガタ</t>
    </rPh>
    <rPh sb="7" eb="9">
      <t>キョタク</t>
    </rPh>
    <rPh sb="9" eb="11">
      <t>カイゴ</t>
    </rPh>
    <rPh sb="13" eb="15">
      <t>ヨボウ</t>
    </rPh>
    <phoneticPr fontId="13"/>
  </si>
  <si>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</si>
  <si>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</si>
  <si>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3"/>
  </si>
  <si>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3"/>
  </si>
  <si>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3"/>
  </si>
  <si>
    <t>地域密着型
通所介護</t>
    <rPh sb="0" eb="2">
      <t>チイキ</t>
    </rPh>
    <rPh sb="2" eb="5">
      <t>ミッチャクガタ</t>
    </rPh>
    <rPh sb="6" eb="8">
      <t>ツウショ</t>
    </rPh>
    <rPh sb="8" eb="10">
      <t>カイゴ</t>
    </rPh>
    <phoneticPr fontId="13"/>
  </si>
  <si>
    <t>療養通所介護</t>
    <rPh sb="0" eb="2">
      <t>リョウヨウ</t>
    </rPh>
    <rPh sb="2" eb="4">
      <t>ツウショ</t>
    </rPh>
    <rPh sb="4" eb="6">
      <t>カイゴ</t>
    </rPh>
    <phoneticPr fontId="13"/>
  </si>
  <si>
    <t>居宅介護支援/介護予防支援</t>
    <rPh sb="0" eb="2">
      <t>キョタク</t>
    </rPh>
    <rPh sb="2" eb="4">
      <t>カイゴ</t>
    </rPh>
    <rPh sb="4" eb="6">
      <t>シエン</t>
    </rPh>
    <rPh sb="7" eb="9">
      <t>カイゴ</t>
    </rPh>
    <rPh sb="9" eb="11">
      <t>ヨボウ</t>
    </rPh>
    <rPh sb="11" eb="13">
      <t>シエン</t>
    </rPh>
    <phoneticPr fontId="13"/>
  </si>
  <si>
    <t>サービス共通</t>
    <rPh sb="4" eb="6">
      <t>キョウツウ</t>
    </rPh>
    <phoneticPr fontId="1"/>
  </si>
  <si>
    <t>●</t>
    <phoneticPr fontId="1"/>
  </si>
  <si>
    <t>職種</t>
    <rPh sb="0" eb="2">
      <t>ショクシュ</t>
    </rPh>
    <phoneticPr fontId="1"/>
  </si>
  <si>
    <t>勤務形態（常勤・非常勤／専従・兼務）</t>
    <rPh sb="0" eb="2">
      <t>キンム</t>
    </rPh>
    <rPh sb="2" eb="4">
      <t>ケイタイ</t>
    </rPh>
    <rPh sb="5" eb="7">
      <t>ジョウキン</t>
    </rPh>
    <rPh sb="8" eb="11">
      <t>ヒジョウキン</t>
    </rPh>
    <rPh sb="12" eb="14">
      <t>センジュウ</t>
    </rPh>
    <rPh sb="15" eb="17">
      <t>ケンム</t>
    </rPh>
    <phoneticPr fontId="1"/>
  </si>
  <si>
    <t>資格・修了研修</t>
    <rPh sb="0" eb="2">
      <t>シカク</t>
    </rPh>
    <rPh sb="3" eb="5">
      <t>シュウリョウ</t>
    </rPh>
    <rPh sb="5" eb="7">
      <t>ケンシュウ</t>
    </rPh>
    <phoneticPr fontId="1"/>
  </si>
  <si>
    <t>氏名</t>
    <rPh sb="0" eb="2">
      <t>シメイ</t>
    </rPh>
    <phoneticPr fontId="1"/>
  </si>
  <si>
    <t>日々の勤務時間（勤務時間帯）／従業者（※１）ごと</t>
    <rPh sb="0" eb="2">
      <t>ヒビ</t>
    </rPh>
    <rPh sb="3" eb="5">
      <t>キンム</t>
    </rPh>
    <rPh sb="5" eb="7">
      <t>ジカン</t>
    </rPh>
    <rPh sb="8" eb="10">
      <t>キンム</t>
    </rPh>
    <rPh sb="10" eb="13">
      <t>ジカンタイ</t>
    </rPh>
    <rPh sb="15" eb="18">
      <t>ジュウギョウシャ</t>
    </rPh>
    <phoneticPr fontId="1"/>
  </si>
  <si>
    <r>
      <t>●</t>
    </r>
    <r>
      <rPr>
        <sz val="8"/>
        <color theme="1"/>
        <rFont val="游ゴシック"/>
        <family val="3"/>
        <charset val="128"/>
        <scheme val="minor"/>
      </rPr>
      <t>（※４）</t>
    </r>
    <phoneticPr fontId="1"/>
  </si>
  <si>
    <t>当月の勤務時間数合計／従業者（※１）ごと</t>
    <rPh sb="0" eb="2">
      <t>トウゲツ</t>
    </rPh>
    <rPh sb="3" eb="5">
      <t>キンム</t>
    </rPh>
    <rPh sb="5" eb="8">
      <t>ジカンスウ</t>
    </rPh>
    <rPh sb="8" eb="10">
      <t>ゴウケイ</t>
    </rPh>
    <rPh sb="11" eb="14">
      <t>ジュウギョウシャ</t>
    </rPh>
    <phoneticPr fontId="1"/>
  </si>
  <si>
    <t>兼務状況（兼務内容、兼務先）</t>
    <rPh sb="0" eb="2">
      <t>ケンム</t>
    </rPh>
    <rPh sb="2" eb="4">
      <t>ジョウキョウ</t>
    </rPh>
    <rPh sb="5" eb="7">
      <t>ケンム</t>
    </rPh>
    <rPh sb="7" eb="9">
      <t>ナイヨウ</t>
    </rPh>
    <rPh sb="10" eb="12">
      <t>ケンム</t>
    </rPh>
    <rPh sb="12" eb="13">
      <t>サキ</t>
    </rPh>
    <phoneticPr fontId="1"/>
  </si>
  <si>
    <t>常勤の従業者が勤務すべき時間数</t>
    <rPh sb="0" eb="2">
      <t>ジョウキン</t>
    </rPh>
    <rPh sb="3" eb="6">
      <t>ジュウギョウシャ</t>
    </rPh>
    <rPh sb="7" eb="9">
      <t>キンム</t>
    </rPh>
    <rPh sb="12" eb="15">
      <t>ジカンスウ</t>
    </rPh>
    <phoneticPr fontId="1"/>
  </si>
  <si>
    <t>利用者（入所者・入院患者）の数</t>
    <rPh sb="0" eb="3">
      <t>リヨウシャ</t>
    </rPh>
    <rPh sb="4" eb="7">
      <t>ニュウショシャ</t>
    </rPh>
    <rPh sb="8" eb="10">
      <t>ニュウイン</t>
    </rPh>
    <rPh sb="10" eb="12">
      <t>カンジャ</t>
    </rPh>
    <rPh sb="14" eb="15">
      <t>カズ</t>
    </rPh>
    <phoneticPr fontId="1"/>
  </si>
  <si>
    <t>通所サービス</t>
    <rPh sb="0" eb="2">
      <t>ツウショ</t>
    </rPh>
    <phoneticPr fontId="1"/>
  </si>
  <si>
    <t>サービス提供の単位</t>
    <rPh sb="4" eb="6">
      <t>テイキョウ</t>
    </rPh>
    <rPh sb="7" eb="9">
      <t>タンイ</t>
    </rPh>
    <phoneticPr fontId="1"/>
  </si>
  <si>
    <t>サービス提供時間帯</t>
    <rPh sb="4" eb="6">
      <t>テイキョウ</t>
    </rPh>
    <rPh sb="6" eb="8">
      <t>ジカン</t>
    </rPh>
    <rPh sb="8" eb="9">
      <t>タイ</t>
    </rPh>
    <phoneticPr fontId="1"/>
  </si>
  <si>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1"/>
  </si>
  <si>
    <t>サービス提供時間内の勤務延時間数（※２）</t>
    <rPh sb="4" eb="6">
      <t>テイキョウ</t>
    </rPh>
    <rPh sb="6" eb="9">
      <t>ジカンナイ</t>
    </rPh>
    <rPh sb="10" eb="12">
      <t>キンム</t>
    </rPh>
    <rPh sb="12" eb="13">
      <t>ノ</t>
    </rPh>
    <rPh sb="13" eb="16">
      <t>ジカンスウ</t>
    </rPh>
    <phoneticPr fontId="1"/>
  </si>
  <si>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1"/>
  </si>
  <si>
    <t>居住・施設サービス</t>
    <rPh sb="0" eb="2">
      <t>キョジュウ</t>
    </rPh>
    <rPh sb="3" eb="5">
      <t>シセツ</t>
    </rPh>
    <phoneticPr fontId="1"/>
  </si>
  <si>
    <t>ユニット（ユニット型の場合）</t>
    <rPh sb="9" eb="10">
      <t>ガタ</t>
    </rPh>
    <rPh sb="11" eb="13">
      <t>バアイ</t>
    </rPh>
    <phoneticPr fontId="1"/>
  </si>
  <si>
    <t>宿直</t>
    <rPh sb="0" eb="2">
      <t>シュクチョク</t>
    </rPh>
    <phoneticPr fontId="1"/>
  </si>
  <si>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1"/>
  </si>
  <si>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1"/>
  </si>
  <si>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1"/>
  </si>
  <si>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1"/>
  </si>
  <si>
    <t>（※4）「勤務時間帯」の代わりに「勤務時間数」でも可</t>
    <rPh sb="5" eb="7">
      <t>キンム</t>
    </rPh>
    <rPh sb="7" eb="10">
      <t>ジカンタイ</t>
    </rPh>
    <rPh sb="12" eb="13">
      <t>カ</t>
    </rPh>
    <rPh sb="17" eb="19">
      <t>キンム</t>
    </rPh>
    <rPh sb="19" eb="22">
      <t>ジカンスウ</t>
    </rPh>
    <rPh sb="25" eb="26">
      <t>カ</t>
    </rPh>
    <phoneticPr fontId="1"/>
  </si>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</sst>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游ゴシック"/>
      <family val="3"/>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00"/>
        <bgColor indexed="64"/>
      </patternFill>
    </fill>
  </fills>
  <borders count="6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9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0" fillId="3" borderId="0" xfId="0" applyFill="1" applyAlignment="1">
      <alignment horizontal="left" vertical="center"/>
    </xf>
    <xf numFmtId="0" fontId="20" fillId="3" borderId="60"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0" fillId="3" borderId="10" xfId="0" applyFill="1" applyBorder="1" applyAlignment="1">
      <alignment horizontal="center" vertical="center"/>
    </xf>
    <xf numFmtId="0" fontId="0" fillId="3" borderId="10" xfId="0" applyFill="1" applyBorder="1" applyAlignment="1">
      <alignment horizontal="left" vertical="center" wrapText="1"/>
    </xf>
    <xf numFmtId="0" fontId="20" fillId="3" borderId="10" xfId="0" applyFont="1" applyFill="1" applyBorder="1" applyAlignment="1">
      <alignment horizontal="center" vertical="center"/>
    </xf>
    <xf numFmtId="0" fontId="12" fillId="3" borderId="10" xfId="0" applyFont="1" applyFill="1" applyBorder="1" applyAlignment="1">
      <alignment horizontal="center" vertical="center"/>
    </xf>
    <xf numFmtId="0" fontId="0" fillId="3" borderId="0" xfId="0" applyFill="1" applyAlignment="1">
      <alignment horizontal="left" vertical="center" wrapText="1"/>
    </xf>
    <xf numFmtId="0" fontId="0" fillId="3" borderId="0" xfId="0" applyFill="1" applyAlignment="1">
      <alignment horizontal="center" vertical="center"/>
    </xf>
    <xf numFmtId="0" fontId="0" fillId="6" borderId="10" xfId="0" applyFill="1" applyBorder="1" applyAlignment="1">
      <alignment horizontal="center" vertical="center"/>
    </xf>
    <xf numFmtId="0" fontId="12" fillId="6" borderId="60" xfId="0" applyFont="1" applyFill="1" applyBorder="1" applyAlignment="1">
      <alignment horizontal="center" vertical="center" wrapText="1"/>
    </xf>
    <xf numFmtId="0" fontId="0" fillId="3" borderId="10" xfId="0" applyFill="1" applyBorder="1" applyAlignment="1">
      <alignment horizontal="center" vertical="center"/>
    </xf>
    <xf numFmtId="0" fontId="0" fillId="3" borderId="60" xfId="0" applyFill="1" applyBorder="1" applyAlignment="1">
      <alignment horizontal="center" vertical="center" wrapText="1"/>
    </xf>
    <xf numFmtId="0" fontId="0" fillId="3" borderId="61" xfId="0" applyFill="1" applyBorder="1" applyAlignment="1">
      <alignment horizontal="center" vertical="center" wrapText="1"/>
    </xf>
    <xf numFmtId="0" fontId="0" fillId="3" borderId="62" xfId="0" applyFill="1" applyBorder="1" applyAlignment="1">
      <alignment horizontal="center" vertical="center" wrapText="1"/>
    </xf>
    <xf numFmtId="0" fontId="0" fillId="3" borderId="10" xfId="0" applyFill="1" applyBorder="1" applyAlignment="1">
      <alignment horizontal="center" vertical="center" wrapTex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50C7E631-DEAB-45C7-AA7A-F05D09D01D3E}"/>
            </a:ext>
          </a:extLst>
        </xdr:cNvPr>
        <xdr:cNvSpPr/>
      </xdr:nvSpPr>
      <xdr:spPr>
        <a:xfrm>
          <a:off x="190500" y="7029450"/>
          <a:ext cx="15906750" cy="1543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F5A32-641E-4FD6-A2CC-FE0644E1FA90}">
  <sheetPr>
    <pageSetUpPr fitToPage="1"/>
  </sheetPr>
  <dimension ref="B1:N26"/>
  <sheetViews>
    <sheetView workbookViewId="0">
      <pane xSplit="3" ySplit="2" topLeftCell="I3" activePane="bottomRight" state="frozen"/>
      <selection pane="topRight" activeCell="D1" sqref="D1"/>
      <selection pane="bottomLeft" activeCell="A5" sqref="A5"/>
      <selection pane="bottomRight" activeCell="B2" sqref="B2:C2"/>
    </sheetView>
  </sheetViews>
  <sheetFormatPr defaultRowHeight="18.75" x14ac:dyDescent="0.4"/>
  <cols>
    <col min="1" max="1" width="2.375" style="10" customWidth="1"/>
    <col min="2" max="2" width="13" style="167" bestFit="1" customWidth="1"/>
    <col min="3" max="3" width="52.375" style="10" customWidth="1"/>
    <col min="4" max="14" width="13.125" style="10" customWidth="1"/>
    <col min="15" max="16384" width="9" style="10"/>
  </cols>
  <sheetData>
    <row r="1" spans="2:14" x14ac:dyDescent="0.4">
      <c r="B1" s="158" t="s">
        <v>148</v>
      </c>
    </row>
    <row r="2" spans="2:14" ht="75" x14ac:dyDescent="0.4">
      <c r="B2" s="170"/>
      <c r="C2" s="170"/>
      <c r="D2" s="159" t="s">
        <v>149</v>
      </c>
      <c r="E2" s="159" t="s">
        <v>150</v>
      </c>
      <c r="F2" s="160" t="s">
        <v>151</v>
      </c>
      <c r="G2" s="159" t="s">
        <v>152</v>
      </c>
      <c r="H2" s="159" t="s">
        <v>153</v>
      </c>
      <c r="I2" s="159" t="s">
        <v>154</v>
      </c>
      <c r="J2" s="159" t="s">
        <v>155</v>
      </c>
      <c r="K2" s="159" t="s">
        <v>156</v>
      </c>
      <c r="L2" s="159" t="s">
        <v>157</v>
      </c>
      <c r="M2" s="159" t="s">
        <v>158</v>
      </c>
      <c r="N2" s="169" t="s">
        <v>159</v>
      </c>
    </row>
    <row r="3" spans="2:14" x14ac:dyDescent="0.4">
      <c r="B3" s="171" t="s">
        <v>160</v>
      </c>
      <c r="C3" s="161" t="s">
        <v>18</v>
      </c>
      <c r="D3" s="162" t="s">
        <v>161</v>
      </c>
      <c r="E3" s="162" t="s">
        <v>161</v>
      </c>
      <c r="F3" s="162" t="s">
        <v>161</v>
      </c>
      <c r="G3" s="162" t="s">
        <v>161</v>
      </c>
      <c r="H3" s="162" t="s">
        <v>161</v>
      </c>
      <c r="I3" s="162" t="s">
        <v>161</v>
      </c>
      <c r="J3" s="162" t="s">
        <v>161</v>
      </c>
      <c r="K3" s="162" t="s">
        <v>161</v>
      </c>
      <c r="L3" s="162" t="s">
        <v>161</v>
      </c>
      <c r="M3" s="162" t="s">
        <v>161</v>
      </c>
      <c r="N3" s="168" t="s">
        <v>161</v>
      </c>
    </row>
    <row r="4" spans="2:14" x14ac:dyDescent="0.4">
      <c r="B4" s="172"/>
      <c r="C4" s="163" t="s">
        <v>17</v>
      </c>
      <c r="D4" s="162" t="s">
        <v>161</v>
      </c>
      <c r="E4" s="162" t="s">
        <v>161</v>
      </c>
      <c r="F4" s="162" t="s">
        <v>161</v>
      </c>
      <c r="G4" s="162" t="s">
        <v>161</v>
      </c>
      <c r="H4" s="162" t="s">
        <v>161</v>
      </c>
      <c r="I4" s="162" t="s">
        <v>161</v>
      </c>
      <c r="J4" s="162" t="s">
        <v>161</v>
      </c>
      <c r="K4" s="162" t="s">
        <v>161</v>
      </c>
      <c r="L4" s="162" t="s">
        <v>161</v>
      </c>
      <c r="M4" s="162" t="s">
        <v>161</v>
      </c>
      <c r="N4" s="168" t="s">
        <v>161</v>
      </c>
    </row>
    <row r="5" spans="2:14" x14ac:dyDescent="0.4">
      <c r="B5" s="172"/>
      <c r="C5" s="163" t="s">
        <v>162</v>
      </c>
      <c r="D5" s="162" t="s">
        <v>161</v>
      </c>
      <c r="E5" s="162" t="s">
        <v>161</v>
      </c>
      <c r="F5" s="162" t="s">
        <v>161</v>
      </c>
      <c r="G5" s="162" t="s">
        <v>161</v>
      </c>
      <c r="H5" s="162" t="s">
        <v>161</v>
      </c>
      <c r="I5" s="162" t="s">
        <v>161</v>
      </c>
      <c r="J5" s="162" t="s">
        <v>161</v>
      </c>
      <c r="K5" s="162" t="s">
        <v>161</v>
      </c>
      <c r="L5" s="162" t="s">
        <v>161</v>
      </c>
      <c r="M5" s="162" t="s">
        <v>161</v>
      </c>
      <c r="N5" s="168" t="s">
        <v>161</v>
      </c>
    </row>
    <row r="6" spans="2:14" x14ac:dyDescent="0.4">
      <c r="B6" s="172"/>
      <c r="C6" s="163" t="s">
        <v>163</v>
      </c>
      <c r="D6" s="162" t="s">
        <v>161</v>
      </c>
      <c r="E6" s="162" t="s">
        <v>161</v>
      </c>
      <c r="F6" s="162" t="s">
        <v>161</v>
      </c>
      <c r="G6" s="162" t="s">
        <v>161</v>
      </c>
      <c r="H6" s="162" t="s">
        <v>161</v>
      </c>
      <c r="I6" s="162" t="s">
        <v>161</v>
      </c>
      <c r="J6" s="162" t="s">
        <v>161</v>
      </c>
      <c r="K6" s="162" t="s">
        <v>161</v>
      </c>
      <c r="L6" s="162" t="s">
        <v>161</v>
      </c>
      <c r="M6" s="162" t="s">
        <v>161</v>
      </c>
      <c r="N6" s="168" t="s">
        <v>161</v>
      </c>
    </row>
    <row r="7" spans="2:14" x14ac:dyDescent="0.4">
      <c r="B7" s="172"/>
      <c r="C7" s="163" t="s">
        <v>164</v>
      </c>
      <c r="D7" s="162" t="s">
        <v>161</v>
      </c>
      <c r="E7" s="162" t="s">
        <v>161</v>
      </c>
      <c r="F7" s="162" t="s">
        <v>161</v>
      </c>
      <c r="G7" s="162" t="s">
        <v>161</v>
      </c>
      <c r="H7" s="162" t="s">
        <v>161</v>
      </c>
      <c r="I7" s="162" t="s">
        <v>161</v>
      </c>
      <c r="J7" s="162" t="s">
        <v>161</v>
      </c>
      <c r="K7" s="162" t="s">
        <v>161</v>
      </c>
      <c r="L7" s="162" t="s">
        <v>161</v>
      </c>
      <c r="M7" s="162" t="s">
        <v>161</v>
      </c>
      <c r="N7" s="168" t="s">
        <v>161</v>
      </c>
    </row>
    <row r="8" spans="2:14" x14ac:dyDescent="0.4">
      <c r="B8" s="172"/>
      <c r="C8" s="163" t="s">
        <v>165</v>
      </c>
      <c r="D8" s="162" t="s">
        <v>161</v>
      </c>
      <c r="E8" s="162" t="s">
        <v>161</v>
      </c>
      <c r="F8" s="162" t="s">
        <v>161</v>
      </c>
      <c r="G8" s="162" t="s">
        <v>161</v>
      </c>
      <c r="H8" s="162" t="s">
        <v>161</v>
      </c>
      <c r="I8" s="162" t="s">
        <v>161</v>
      </c>
      <c r="J8" s="162" t="s">
        <v>161</v>
      </c>
      <c r="K8" s="162" t="s">
        <v>161</v>
      </c>
      <c r="L8" s="162" t="s">
        <v>161</v>
      </c>
      <c r="M8" s="162" t="s">
        <v>161</v>
      </c>
      <c r="N8" s="168" t="s">
        <v>161</v>
      </c>
    </row>
    <row r="9" spans="2:14" x14ac:dyDescent="0.4">
      <c r="B9" s="172"/>
      <c r="C9" s="163" t="s">
        <v>166</v>
      </c>
      <c r="D9" s="162" t="s">
        <v>161</v>
      </c>
      <c r="E9" s="164" t="s">
        <v>161</v>
      </c>
      <c r="F9" s="162" t="s">
        <v>161</v>
      </c>
      <c r="G9" s="162" t="s">
        <v>161</v>
      </c>
      <c r="H9" s="162" t="s">
        <v>161</v>
      </c>
      <c r="I9" s="162" t="s">
        <v>161</v>
      </c>
      <c r="J9" s="162" t="s">
        <v>161</v>
      </c>
      <c r="K9" s="162" t="s">
        <v>161</v>
      </c>
      <c r="L9" s="165" t="s">
        <v>161</v>
      </c>
      <c r="M9" s="164" t="s">
        <v>161</v>
      </c>
      <c r="N9" s="168" t="s">
        <v>167</v>
      </c>
    </row>
    <row r="10" spans="2:14" x14ac:dyDescent="0.4">
      <c r="B10" s="172"/>
      <c r="C10" s="163" t="s">
        <v>168</v>
      </c>
      <c r="D10" s="162" t="s">
        <v>161</v>
      </c>
      <c r="E10" s="162" t="s">
        <v>161</v>
      </c>
      <c r="F10" s="162" t="s">
        <v>161</v>
      </c>
      <c r="G10" s="162" t="s">
        <v>161</v>
      </c>
      <c r="H10" s="162" t="s">
        <v>161</v>
      </c>
      <c r="I10" s="162" t="s">
        <v>161</v>
      </c>
      <c r="J10" s="162" t="s">
        <v>161</v>
      </c>
      <c r="K10" s="162" t="s">
        <v>161</v>
      </c>
      <c r="L10" s="162" t="s">
        <v>161</v>
      </c>
      <c r="M10" s="162" t="s">
        <v>161</v>
      </c>
      <c r="N10" s="168" t="s">
        <v>161</v>
      </c>
    </row>
    <row r="11" spans="2:14" x14ac:dyDescent="0.4">
      <c r="B11" s="172"/>
      <c r="C11" s="163" t="s">
        <v>169</v>
      </c>
      <c r="D11" s="162" t="s">
        <v>161</v>
      </c>
      <c r="E11" s="162" t="s">
        <v>161</v>
      </c>
      <c r="F11" s="162" t="s">
        <v>161</v>
      </c>
      <c r="G11" s="162" t="s">
        <v>161</v>
      </c>
      <c r="H11" s="162" t="s">
        <v>161</v>
      </c>
      <c r="I11" s="162" t="s">
        <v>161</v>
      </c>
      <c r="J11" s="162" t="s">
        <v>161</v>
      </c>
      <c r="K11" s="162" t="s">
        <v>161</v>
      </c>
      <c r="L11" s="162" t="s">
        <v>161</v>
      </c>
      <c r="M11" s="162" t="s">
        <v>161</v>
      </c>
      <c r="N11" s="168" t="s">
        <v>161</v>
      </c>
    </row>
    <row r="12" spans="2:14" x14ac:dyDescent="0.4">
      <c r="B12" s="172"/>
      <c r="C12" s="163" t="s">
        <v>170</v>
      </c>
      <c r="D12" s="162" t="s">
        <v>161</v>
      </c>
      <c r="E12" s="162" t="s">
        <v>161</v>
      </c>
      <c r="F12" s="162" t="s">
        <v>161</v>
      </c>
      <c r="G12" s="162" t="s">
        <v>161</v>
      </c>
      <c r="H12" s="162" t="s">
        <v>161</v>
      </c>
      <c r="I12" s="162" t="s">
        <v>161</v>
      </c>
      <c r="J12" s="162" t="s">
        <v>161</v>
      </c>
      <c r="K12" s="162" t="s">
        <v>161</v>
      </c>
      <c r="L12" s="162" t="s">
        <v>161</v>
      </c>
      <c r="M12" s="162" t="s">
        <v>161</v>
      </c>
      <c r="N12" s="168" t="s">
        <v>161</v>
      </c>
    </row>
    <row r="13" spans="2:14" x14ac:dyDescent="0.4">
      <c r="B13" s="173"/>
      <c r="C13" s="163" t="s">
        <v>171</v>
      </c>
      <c r="D13" s="162" t="s">
        <v>30</v>
      </c>
      <c r="E13" s="162" t="s">
        <v>161</v>
      </c>
      <c r="F13" s="162" t="s">
        <v>161</v>
      </c>
      <c r="G13" s="162" t="s">
        <v>161</v>
      </c>
      <c r="H13" s="162" t="s">
        <v>161</v>
      </c>
      <c r="I13" s="162" t="s">
        <v>161</v>
      </c>
      <c r="J13" s="162" t="s">
        <v>30</v>
      </c>
      <c r="K13" s="162" t="s">
        <v>161</v>
      </c>
      <c r="L13" s="162" t="s">
        <v>161</v>
      </c>
      <c r="M13" s="162" t="s">
        <v>161</v>
      </c>
      <c r="N13" s="168" t="s">
        <v>161</v>
      </c>
    </row>
    <row r="14" spans="2:14" x14ac:dyDescent="0.4">
      <c r="B14" s="174" t="s">
        <v>172</v>
      </c>
      <c r="C14" s="163" t="s">
        <v>173</v>
      </c>
      <c r="D14" s="162" t="s">
        <v>30</v>
      </c>
      <c r="E14" s="162" t="s">
        <v>161</v>
      </c>
      <c r="F14" s="162" t="s">
        <v>30</v>
      </c>
      <c r="G14" s="162" t="s">
        <v>30</v>
      </c>
      <c r="H14" s="162" t="s">
        <v>30</v>
      </c>
      <c r="I14" s="162" t="s">
        <v>30</v>
      </c>
      <c r="J14" s="162" t="s">
        <v>30</v>
      </c>
      <c r="K14" s="162" t="s">
        <v>30</v>
      </c>
      <c r="L14" s="162" t="s">
        <v>161</v>
      </c>
      <c r="M14" s="162" t="s">
        <v>161</v>
      </c>
      <c r="N14" s="168" t="s">
        <v>30</v>
      </c>
    </row>
    <row r="15" spans="2:14" x14ac:dyDescent="0.4">
      <c r="B15" s="174"/>
      <c r="C15" s="163" t="s">
        <v>174</v>
      </c>
      <c r="D15" s="162" t="s">
        <v>30</v>
      </c>
      <c r="E15" s="162" t="s">
        <v>161</v>
      </c>
      <c r="F15" s="162" t="s">
        <v>30</v>
      </c>
      <c r="G15" s="162" t="s">
        <v>30</v>
      </c>
      <c r="H15" s="162" t="s">
        <v>30</v>
      </c>
      <c r="I15" s="162" t="s">
        <v>30</v>
      </c>
      <c r="J15" s="162" t="s">
        <v>30</v>
      </c>
      <c r="K15" s="162" t="s">
        <v>30</v>
      </c>
      <c r="L15" s="162" t="s">
        <v>161</v>
      </c>
      <c r="M15" s="162" t="s">
        <v>161</v>
      </c>
      <c r="N15" s="168" t="s">
        <v>30</v>
      </c>
    </row>
    <row r="16" spans="2:14" x14ac:dyDescent="0.4">
      <c r="B16" s="174"/>
      <c r="C16" s="163" t="s">
        <v>175</v>
      </c>
      <c r="D16" s="162" t="s">
        <v>30</v>
      </c>
      <c r="E16" s="162" t="s">
        <v>161</v>
      </c>
      <c r="F16" s="162" t="s">
        <v>30</v>
      </c>
      <c r="G16" s="162" t="s">
        <v>30</v>
      </c>
      <c r="H16" s="162" t="s">
        <v>30</v>
      </c>
      <c r="I16" s="162" t="s">
        <v>30</v>
      </c>
      <c r="J16" s="162" t="s">
        <v>30</v>
      </c>
      <c r="K16" s="162" t="s">
        <v>30</v>
      </c>
      <c r="L16" s="162" t="s">
        <v>161</v>
      </c>
      <c r="M16" s="162" t="s">
        <v>161</v>
      </c>
      <c r="N16" s="168" t="s">
        <v>30</v>
      </c>
    </row>
    <row r="17" spans="2:14" x14ac:dyDescent="0.4">
      <c r="B17" s="174"/>
      <c r="C17" s="163" t="s">
        <v>176</v>
      </c>
      <c r="D17" s="162" t="s">
        <v>30</v>
      </c>
      <c r="E17" s="162" t="s">
        <v>161</v>
      </c>
      <c r="F17" s="162" t="s">
        <v>30</v>
      </c>
      <c r="G17" s="162" t="s">
        <v>30</v>
      </c>
      <c r="H17" s="162" t="s">
        <v>30</v>
      </c>
      <c r="I17" s="162" t="s">
        <v>30</v>
      </c>
      <c r="J17" s="162" t="s">
        <v>30</v>
      </c>
      <c r="K17" s="162" t="s">
        <v>30</v>
      </c>
      <c r="L17" s="162" t="s">
        <v>161</v>
      </c>
      <c r="M17" s="162" t="s">
        <v>30</v>
      </c>
      <c r="N17" s="168" t="s">
        <v>30</v>
      </c>
    </row>
    <row r="18" spans="2:14" x14ac:dyDescent="0.4">
      <c r="B18" s="174"/>
      <c r="C18" s="163" t="s">
        <v>177</v>
      </c>
      <c r="D18" s="162" t="s">
        <v>30</v>
      </c>
      <c r="E18" s="162" t="s">
        <v>161</v>
      </c>
      <c r="F18" s="162" t="s">
        <v>30</v>
      </c>
      <c r="G18" s="162" t="s">
        <v>30</v>
      </c>
      <c r="H18" s="162" t="s">
        <v>30</v>
      </c>
      <c r="I18" s="162" t="s">
        <v>30</v>
      </c>
      <c r="J18" s="162" t="s">
        <v>30</v>
      </c>
      <c r="K18" s="162" t="s">
        <v>30</v>
      </c>
      <c r="L18" s="162" t="s">
        <v>161</v>
      </c>
      <c r="M18" s="162" t="s">
        <v>30</v>
      </c>
      <c r="N18" s="168" t="s">
        <v>30</v>
      </c>
    </row>
    <row r="19" spans="2:14" x14ac:dyDescent="0.4">
      <c r="B19" s="174" t="s">
        <v>178</v>
      </c>
      <c r="C19" s="163" t="s">
        <v>179</v>
      </c>
      <c r="D19" s="162" t="s">
        <v>30</v>
      </c>
      <c r="E19" s="162" t="s">
        <v>30</v>
      </c>
      <c r="F19" s="162" t="s">
        <v>30</v>
      </c>
      <c r="G19" s="162" t="s">
        <v>161</v>
      </c>
      <c r="H19" s="162" t="s">
        <v>30</v>
      </c>
      <c r="I19" s="162" t="s">
        <v>161</v>
      </c>
      <c r="J19" s="162" t="s">
        <v>30</v>
      </c>
      <c r="K19" s="162" t="s">
        <v>30</v>
      </c>
      <c r="L19" s="162" t="s">
        <v>30</v>
      </c>
      <c r="M19" s="162" t="s">
        <v>30</v>
      </c>
      <c r="N19" s="168" t="s">
        <v>30</v>
      </c>
    </row>
    <row r="20" spans="2:14" x14ac:dyDescent="0.4">
      <c r="B20" s="174"/>
      <c r="C20" s="163" t="s">
        <v>180</v>
      </c>
      <c r="D20" s="162" t="s">
        <v>30</v>
      </c>
      <c r="E20" s="162" t="s">
        <v>30</v>
      </c>
      <c r="F20" s="162" t="s">
        <v>161</v>
      </c>
      <c r="G20" s="162" t="s">
        <v>30</v>
      </c>
      <c r="H20" s="162" t="s">
        <v>30</v>
      </c>
      <c r="I20" s="162" t="s">
        <v>30</v>
      </c>
      <c r="J20" s="162" t="s">
        <v>30</v>
      </c>
      <c r="K20" s="162" t="s">
        <v>161</v>
      </c>
      <c r="L20" s="162" t="s">
        <v>30</v>
      </c>
      <c r="M20" s="162" t="s">
        <v>30</v>
      </c>
      <c r="N20" s="168" t="s">
        <v>30</v>
      </c>
    </row>
    <row r="21" spans="2:14" x14ac:dyDescent="0.4">
      <c r="B21" s="174"/>
      <c r="C21" s="163" t="s">
        <v>181</v>
      </c>
      <c r="D21" s="162" t="s">
        <v>30</v>
      </c>
      <c r="E21" s="162" t="s">
        <v>30</v>
      </c>
      <c r="F21" s="162" t="s">
        <v>161</v>
      </c>
      <c r="G21" s="162" t="s">
        <v>161</v>
      </c>
      <c r="H21" s="162" t="s">
        <v>30</v>
      </c>
      <c r="I21" s="162" t="s">
        <v>30</v>
      </c>
      <c r="J21" s="162" t="s">
        <v>30</v>
      </c>
      <c r="K21" s="162" t="s">
        <v>161</v>
      </c>
      <c r="L21" s="162" t="s">
        <v>30</v>
      </c>
      <c r="M21" s="162" t="s">
        <v>30</v>
      </c>
      <c r="N21" s="168" t="s">
        <v>30</v>
      </c>
    </row>
    <row r="22" spans="2:14" x14ac:dyDescent="0.4">
      <c r="B22" s="158" t="s">
        <v>182</v>
      </c>
      <c r="C22" s="166"/>
      <c r="D22" s="167"/>
      <c r="E22" s="167"/>
      <c r="F22" s="167"/>
      <c r="G22" s="167"/>
      <c r="H22" s="167"/>
      <c r="I22" s="167"/>
      <c r="J22" s="167"/>
      <c r="K22" s="167"/>
      <c r="L22" s="167"/>
      <c r="M22" s="167"/>
      <c r="N22" s="167"/>
    </row>
    <row r="23" spans="2:14" x14ac:dyDescent="0.4">
      <c r="B23" s="158" t="s">
        <v>183</v>
      </c>
    </row>
    <row r="24" spans="2:14" x14ac:dyDescent="0.4">
      <c r="B24" s="158" t="s">
        <v>184</v>
      </c>
    </row>
    <row r="25" spans="2:14" x14ac:dyDescent="0.4">
      <c r="B25" s="158" t="s">
        <v>185</v>
      </c>
    </row>
    <row r="26" spans="2:14" x14ac:dyDescent="0.4">
      <c r="B26" s="158" t="s">
        <v>186</v>
      </c>
    </row>
  </sheetData>
  <mergeCells count="4">
    <mergeCell ref="B2:C2"/>
    <mergeCell ref="B3:B13"/>
    <mergeCell ref="B14:B18"/>
    <mergeCell ref="B19:B21"/>
  </mergeCells>
  <phoneticPr fontId="1"/>
  <pageMargins left="0.31496062992125984" right="0.31496062992125984" top="0.74803149606299213" bottom="0.74803149606299213" header="0.31496062992125984" footer="0.31496062992125984"/>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90" t="s">
        <v>110</v>
      </c>
      <c r="AN1" s="290"/>
      <c r="AO1" s="290"/>
      <c r="AP1" s="290"/>
      <c r="AQ1" s="290"/>
      <c r="AR1" s="290"/>
      <c r="AS1" s="290"/>
      <c r="AT1" s="290"/>
      <c r="AU1" s="290"/>
      <c r="AV1" s="290"/>
      <c r="AW1" s="290"/>
      <c r="AX1" s="290"/>
      <c r="AY1" s="290"/>
      <c r="AZ1" s="290"/>
      <c r="BA1" s="29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91">
        <v>3</v>
      </c>
      <c r="V2" s="291"/>
      <c r="W2" s="39" t="s">
        <v>16</v>
      </c>
      <c r="X2" s="292">
        <f>IF(U2=0,"",YEAR(DATE(2018+U2,1,1)))</f>
        <v>2021</v>
      </c>
      <c r="Y2" s="292"/>
      <c r="Z2" s="41" t="s">
        <v>20</v>
      </c>
      <c r="AA2" s="41" t="s">
        <v>21</v>
      </c>
      <c r="AB2" s="291">
        <v>4</v>
      </c>
      <c r="AC2" s="291"/>
      <c r="AD2" s="41" t="s">
        <v>22</v>
      </c>
      <c r="AE2" s="41"/>
      <c r="AF2" s="41"/>
      <c r="AG2" s="41"/>
      <c r="AH2" s="41"/>
      <c r="AI2" s="41"/>
      <c r="AJ2" s="40"/>
      <c r="AK2" s="39" t="s">
        <v>17</v>
      </c>
      <c r="AL2" s="39" t="s">
        <v>16</v>
      </c>
      <c r="AM2" s="291" t="s">
        <v>109</v>
      </c>
      <c r="AN2" s="291"/>
      <c r="AO2" s="291"/>
      <c r="AP2" s="291"/>
      <c r="AQ2" s="291"/>
      <c r="AR2" s="291"/>
      <c r="AS2" s="291"/>
      <c r="AT2" s="291"/>
      <c r="AU2" s="291"/>
      <c r="AV2" s="291"/>
      <c r="AW2" s="291"/>
      <c r="AX2" s="291"/>
      <c r="AY2" s="291"/>
      <c r="AZ2" s="291"/>
      <c r="BA2" s="29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93" t="s">
        <v>99</v>
      </c>
      <c r="BA3" s="293"/>
      <c r="BB3" s="293"/>
      <c r="BC3" s="29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93" t="s">
        <v>94</v>
      </c>
      <c r="BA4" s="293"/>
      <c r="BB4" s="293"/>
      <c r="BC4" s="29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84">
        <v>40</v>
      </c>
      <c r="AW5" s="285"/>
      <c r="AX5" s="61" t="s">
        <v>23</v>
      </c>
      <c r="AY5" s="60"/>
      <c r="AZ5" s="286">
        <v>160</v>
      </c>
      <c r="BA5" s="287"/>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84">
        <v>100</v>
      </c>
      <c r="BA6" s="285"/>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8">
        <f>DAY(EOMONTH(DATE(X2,AB2,1),0))</f>
        <v>30</v>
      </c>
      <c r="BA7" s="289"/>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67" t="s">
        <v>26</v>
      </c>
      <c r="C9" s="270" t="s">
        <v>126</v>
      </c>
      <c r="D9" s="271"/>
      <c r="E9" s="276" t="s">
        <v>127</v>
      </c>
      <c r="F9" s="271"/>
      <c r="G9" s="276" t="s">
        <v>128</v>
      </c>
      <c r="H9" s="270"/>
      <c r="I9" s="270"/>
      <c r="J9" s="270"/>
      <c r="K9" s="271"/>
      <c r="L9" s="276" t="s">
        <v>129</v>
      </c>
      <c r="M9" s="270"/>
      <c r="N9" s="270"/>
      <c r="O9" s="279"/>
      <c r="P9" s="282" t="s">
        <v>130</v>
      </c>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54" t="str">
        <f>IF(AZ3="４週","(10)1～4週目の勤務時間数合計","(10)1か月の勤務時間数合計")</f>
        <v>(10)1～4週目の勤務時間数合計</v>
      </c>
      <c r="AV9" s="255"/>
      <c r="AW9" s="254" t="s">
        <v>131</v>
      </c>
      <c r="AX9" s="255"/>
      <c r="AY9" s="262" t="s">
        <v>132</v>
      </c>
      <c r="AZ9" s="262"/>
      <c r="BA9" s="262"/>
      <c r="BB9" s="262"/>
      <c r="BC9" s="262"/>
      <c r="BD9" s="262"/>
    </row>
    <row r="10" spans="1:57" ht="20.25" customHeight="1" thickBot="1" x14ac:dyDescent="0.45">
      <c r="A10" s="71"/>
      <c r="B10" s="268"/>
      <c r="C10" s="272"/>
      <c r="D10" s="273"/>
      <c r="E10" s="277"/>
      <c r="F10" s="273"/>
      <c r="G10" s="277"/>
      <c r="H10" s="272"/>
      <c r="I10" s="272"/>
      <c r="J10" s="272"/>
      <c r="K10" s="273"/>
      <c r="L10" s="277"/>
      <c r="M10" s="272"/>
      <c r="N10" s="272"/>
      <c r="O10" s="280"/>
      <c r="P10" s="264" t="s">
        <v>10</v>
      </c>
      <c r="Q10" s="265"/>
      <c r="R10" s="265"/>
      <c r="S10" s="265"/>
      <c r="T10" s="265"/>
      <c r="U10" s="265"/>
      <c r="V10" s="266"/>
      <c r="W10" s="264" t="s">
        <v>11</v>
      </c>
      <c r="X10" s="265"/>
      <c r="Y10" s="265"/>
      <c r="Z10" s="265"/>
      <c r="AA10" s="265"/>
      <c r="AB10" s="265"/>
      <c r="AC10" s="266"/>
      <c r="AD10" s="264" t="s">
        <v>12</v>
      </c>
      <c r="AE10" s="265"/>
      <c r="AF10" s="265"/>
      <c r="AG10" s="265"/>
      <c r="AH10" s="265"/>
      <c r="AI10" s="265"/>
      <c r="AJ10" s="266"/>
      <c r="AK10" s="264" t="s">
        <v>13</v>
      </c>
      <c r="AL10" s="265"/>
      <c r="AM10" s="265"/>
      <c r="AN10" s="265"/>
      <c r="AO10" s="265"/>
      <c r="AP10" s="265"/>
      <c r="AQ10" s="266"/>
      <c r="AR10" s="264" t="s">
        <v>14</v>
      </c>
      <c r="AS10" s="265"/>
      <c r="AT10" s="266"/>
      <c r="AU10" s="256"/>
      <c r="AV10" s="257"/>
      <c r="AW10" s="256"/>
      <c r="AX10" s="257"/>
      <c r="AY10" s="262"/>
      <c r="AZ10" s="262"/>
      <c r="BA10" s="262"/>
      <c r="BB10" s="262"/>
      <c r="BC10" s="262"/>
      <c r="BD10" s="262"/>
    </row>
    <row r="11" spans="1:57" ht="20.25" customHeight="1" thickBot="1" x14ac:dyDescent="0.45">
      <c r="A11" s="71"/>
      <c r="B11" s="268"/>
      <c r="C11" s="272"/>
      <c r="D11" s="273"/>
      <c r="E11" s="277"/>
      <c r="F11" s="273"/>
      <c r="G11" s="277"/>
      <c r="H11" s="272"/>
      <c r="I11" s="272"/>
      <c r="J11" s="272"/>
      <c r="K11" s="273"/>
      <c r="L11" s="277"/>
      <c r="M11" s="272"/>
      <c r="N11" s="272"/>
      <c r="O11" s="280"/>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56"/>
      <c r="AV11" s="257"/>
      <c r="AW11" s="256"/>
      <c r="AX11" s="257"/>
      <c r="AY11" s="262"/>
      <c r="AZ11" s="262"/>
      <c r="BA11" s="262"/>
      <c r="BB11" s="262"/>
      <c r="BC11" s="262"/>
      <c r="BD11" s="262"/>
    </row>
    <row r="12" spans="1:57" ht="20.25" hidden="1" customHeight="1" thickBot="1" x14ac:dyDescent="0.45">
      <c r="A12" s="71"/>
      <c r="B12" s="268"/>
      <c r="C12" s="272"/>
      <c r="D12" s="273"/>
      <c r="E12" s="277"/>
      <c r="F12" s="273"/>
      <c r="G12" s="277"/>
      <c r="H12" s="272"/>
      <c r="I12" s="272"/>
      <c r="J12" s="272"/>
      <c r="K12" s="273"/>
      <c r="L12" s="277"/>
      <c r="M12" s="272"/>
      <c r="N12" s="272"/>
      <c r="O12" s="280"/>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58"/>
      <c r="AV12" s="259"/>
      <c r="AW12" s="258"/>
      <c r="AX12" s="259"/>
      <c r="AY12" s="263"/>
      <c r="AZ12" s="263"/>
      <c r="BA12" s="263"/>
      <c r="BB12" s="263"/>
      <c r="BC12" s="263"/>
      <c r="BD12" s="263"/>
    </row>
    <row r="13" spans="1:57" ht="20.25" customHeight="1" thickBot="1" x14ac:dyDescent="0.45">
      <c r="A13" s="71"/>
      <c r="B13" s="269"/>
      <c r="C13" s="274"/>
      <c r="D13" s="275"/>
      <c r="E13" s="278"/>
      <c r="F13" s="275"/>
      <c r="G13" s="278"/>
      <c r="H13" s="274"/>
      <c r="I13" s="274"/>
      <c r="J13" s="274"/>
      <c r="K13" s="275"/>
      <c r="L13" s="278"/>
      <c r="M13" s="274"/>
      <c r="N13" s="274"/>
      <c r="O13" s="281"/>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60"/>
      <c r="AV13" s="261"/>
      <c r="AW13" s="260"/>
      <c r="AX13" s="261"/>
      <c r="AY13" s="263"/>
      <c r="AZ13" s="263"/>
      <c r="BA13" s="263"/>
      <c r="BB13" s="263"/>
      <c r="BC13" s="263"/>
      <c r="BD13" s="263"/>
    </row>
    <row r="14" spans="1:57" ht="39.950000000000003" customHeight="1" x14ac:dyDescent="0.4">
      <c r="A14" s="71"/>
      <c r="B14" s="85">
        <v>1</v>
      </c>
      <c r="C14" s="240" t="s">
        <v>2</v>
      </c>
      <c r="D14" s="241"/>
      <c r="E14" s="242" t="s">
        <v>66</v>
      </c>
      <c r="F14" s="243"/>
      <c r="G14" s="244" t="s">
        <v>114</v>
      </c>
      <c r="H14" s="245"/>
      <c r="I14" s="245"/>
      <c r="J14" s="245"/>
      <c r="K14" s="246"/>
      <c r="L14" s="247" t="s">
        <v>68</v>
      </c>
      <c r="M14" s="248"/>
      <c r="N14" s="248"/>
      <c r="O14" s="249"/>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50">
        <f>IF($AZ$3="４週",SUM(P14:AQ14),IF($AZ$3="暦月",SUM(P14:AT14),""))</f>
        <v>160</v>
      </c>
      <c r="AV14" s="251"/>
      <c r="AW14" s="252">
        <f t="shared" ref="AW14:AW31" si="1">IF($AZ$3="４週",AU14/4,IF($AZ$3="暦月",AU14/($AZ$7/7),""))</f>
        <v>40</v>
      </c>
      <c r="AX14" s="253"/>
      <c r="AY14" s="237"/>
      <c r="AZ14" s="238"/>
      <c r="BA14" s="238"/>
      <c r="BB14" s="238"/>
      <c r="BC14" s="238"/>
      <c r="BD14" s="239"/>
    </row>
    <row r="15" spans="1:57" ht="39.950000000000003" customHeight="1" x14ac:dyDescent="0.4">
      <c r="A15" s="71"/>
      <c r="B15" s="86">
        <f t="shared" ref="B15:B31" si="2">B14+1</f>
        <v>2</v>
      </c>
      <c r="C15" s="223" t="s">
        <v>112</v>
      </c>
      <c r="D15" s="224"/>
      <c r="E15" s="225" t="s">
        <v>66</v>
      </c>
      <c r="F15" s="226"/>
      <c r="G15" s="227" t="s">
        <v>114</v>
      </c>
      <c r="H15" s="228"/>
      <c r="I15" s="228"/>
      <c r="J15" s="228"/>
      <c r="K15" s="229"/>
      <c r="L15" s="230" t="s">
        <v>100</v>
      </c>
      <c r="M15" s="231"/>
      <c r="N15" s="231"/>
      <c r="O15" s="232"/>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33">
        <f>IF($AZ$3="４週",SUM(P15:AQ15),IF($AZ$3="暦月",SUM(P15:AT15),""))</f>
        <v>160</v>
      </c>
      <c r="AV15" s="234"/>
      <c r="AW15" s="235">
        <f t="shared" si="1"/>
        <v>40</v>
      </c>
      <c r="AX15" s="236"/>
      <c r="AY15" s="203"/>
      <c r="AZ15" s="204"/>
      <c r="BA15" s="204"/>
      <c r="BB15" s="204"/>
      <c r="BC15" s="204"/>
      <c r="BD15" s="205"/>
    </row>
    <row r="16" spans="1:57" ht="39.950000000000003" customHeight="1" x14ac:dyDescent="0.4">
      <c r="A16" s="71"/>
      <c r="B16" s="86">
        <f t="shared" si="2"/>
        <v>3</v>
      </c>
      <c r="C16" s="223" t="s">
        <v>112</v>
      </c>
      <c r="D16" s="224"/>
      <c r="E16" s="225" t="s">
        <v>66</v>
      </c>
      <c r="F16" s="226"/>
      <c r="G16" s="227" t="s">
        <v>112</v>
      </c>
      <c r="H16" s="228"/>
      <c r="I16" s="228"/>
      <c r="J16" s="228"/>
      <c r="K16" s="229"/>
      <c r="L16" s="230" t="s">
        <v>78</v>
      </c>
      <c r="M16" s="231"/>
      <c r="N16" s="231"/>
      <c r="O16" s="232"/>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33">
        <f>IF($AZ$3="４週",SUM(P16:AQ16),IF($AZ$3="暦月",SUM(P16:AT16),""))</f>
        <v>160</v>
      </c>
      <c r="AV16" s="234"/>
      <c r="AW16" s="235">
        <f t="shared" si="1"/>
        <v>40</v>
      </c>
      <c r="AX16" s="236"/>
      <c r="AY16" s="203"/>
      <c r="AZ16" s="204"/>
      <c r="BA16" s="204"/>
      <c r="BB16" s="204"/>
      <c r="BC16" s="204"/>
      <c r="BD16" s="205"/>
    </row>
    <row r="17" spans="1:56" ht="39.950000000000003" customHeight="1" x14ac:dyDescent="0.4">
      <c r="A17" s="71"/>
      <c r="B17" s="86">
        <f t="shared" si="2"/>
        <v>4</v>
      </c>
      <c r="C17" s="223" t="s">
        <v>112</v>
      </c>
      <c r="D17" s="224"/>
      <c r="E17" s="225" t="s">
        <v>66</v>
      </c>
      <c r="F17" s="226"/>
      <c r="G17" s="227" t="s">
        <v>112</v>
      </c>
      <c r="H17" s="228"/>
      <c r="I17" s="228"/>
      <c r="J17" s="228"/>
      <c r="K17" s="229"/>
      <c r="L17" s="230" t="s">
        <v>80</v>
      </c>
      <c r="M17" s="231"/>
      <c r="N17" s="231"/>
      <c r="O17" s="232"/>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33">
        <f>IF($AZ$3="４週",SUM(P17:AQ17),IF($AZ$3="暦月",SUM(P17:AT17),""))</f>
        <v>160</v>
      </c>
      <c r="AV17" s="234"/>
      <c r="AW17" s="235">
        <f t="shared" si="1"/>
        <v>40</v>
      </c>
      <c r="AX17" s="236"/>
      <c r="AY17" s="203"/>
      <c r="AZ17" s="204"/>
      <c r="BA17" s="204"/>
      <c r="BB17" s="204"/>
      <c r="BC17" s="204"/>
      <c r="BD17" s="205"/>
    </row>
    <row r="18" spans="1:56" ht="39.950000000000003" customHeight="1" x14ac:dyDescent="0.4">
      <c r="A18" s="71"/>
      <c r="B18" s="86">
        <f t="shared" si="2"/>
        <v>5</v>
      </c>
      <c r="C18" s="223" t="s">
        <v>112</v>
      </c>
      <c r="D18" s="224"/>
      <c r="E18" s="225" t="s">
        <v>121</v>
      </c>
      <c r="F18" s="226"/>
      <c r="G18" s="227" t="s">
        <v>112</v>
      </c>
      <c r="H18" s="228"/>
      <c r="I18" s="228"/>
      <c r="J18" s="228"/>
      <c r="K18" s="229"/>
      <c r="L18" s="230" t="s">
        <v>79</v>
      </c>
      <c r="M18" s="231"/>
      <c r="N18" s="231"/>
      <c r="O18" s="232"/>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33">
        <f t="shared" ref="AU18:AU31" si="3">IF($AZ$3="４週",SUM(P18:AQ18),IF($AZ$3="暦月",SUM(P18:AT18),""))</f>
        <v>80</v>
      </c>
      <c r="AV18" s="234"/>
      <c r="AW18" s="235">
        <f t="shared" si="1"/>
        <v>20</v>
      </c>
      <c r="AX18" s="236"/>
      <c r="AY18" s="203"/>
      <c r="AZ18" s="204"/>
      <c r="BA18" s="204"/>
      <c r="BB18" s="204"/>
      <c r="BC18" s="204"/>
      <c r="BD18" s="205"/>
    </row>
    <row r="19" spans="1:56" ht="39.950000000000003" customHeight="1" x14ac:dyDescent="0.4">
      <c r="A19" s="71"/>
      <c r="B19" s="86">
        <f t="shared" si="2"/>
        <v>6</v>
      </c>
      <c r="C19" s="223"/>
      <c r="D19" s="224"/>
      <c r="E19" s="225"/>
      <c r="F19" s="226"/>
      <c r="G19" s="227"/>
      <c r="H19" s="228"/>
      <c r="I19" s="228"/>
      <c r="J19" s="228"/>
      <c r="K19" s="229"/>
      <c r="L19" s="230"/>
      <c r="M19" s="231"/>
      <c r="N19" s="231"/>
      <c r="O19" s="23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33">
        <f t="shared" si="3"/>
        <v>0</v>
      </c>
      <c r="AV19" s="234"/>
      <c r="AW19" s="235">
        <f t="shared" si="1"/>
        <v>0</v>
      </c>
      <c r="AX19" s="236"/>
      <c r="AY19" s="203"/>
      <c r="AZ19" s="204"/>
      <c r="BA19" s="204"/>
      <c r="BB19" s="204"/>
      <c r="BC19" s="204"/>
      <c r="BD19" s="205"/>
    </row>
    <row r="20" spans="1:56" ht="39.950000000000003" customHeight="1" x14ac:dyDescent="0.4">
      <c r="A20" s="71"/>
      <c r="B20" s="86">
        <f t="shared" si="2"/>
        <v>7</v>
      </c>
      <c r="C20" s="223"/>
      <c r="D20" s="224"/>
      <c r="E20" s="225"/>
      <c r="F20" s="226"/>
      <c r="G20" s="227"/>
      <c r="H20" s="228"/>
      <c r="I20" s="228"/>
      <c r="J20" s="228"/>
      <c r="K20" s="229"/>
      <c r="L20" s="230"/>
      <c r="M20" s="231"/>
      <c r="N20" s="231"/>
      <c r="O20" s="23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33">
        <f>IF($AZ$3="４週",SUM(P20:AQ20),IF($AZ$3="暦月",SUM(P20:AT20),""))</f>
        <v>0</v>
      </c>
      <c r="AV20" s="234"/>
      <c r="AW20" s="235">
        <f t="shared" si="1"/>
        <v>0</v>
      </c>
      <c r="AX20" s="236"/>
      <c r="AY20" s="203"/>
      <c r="AZ20" s="204"/>
      <c r="BA20" s="204"/>
      <c r="BB20" s="204"/>
      <c r="BC20" s="204"/>
      <c r="BD20" s="205"/>
    </row>
    <row r="21" spans="1:56" ht="39.950000000000003" customHeight="1" x14ac:dyDescent="0.4">
      <c r="A21" s="71"/>
      <c r="B21" s="86">
        <f t="shared" si="2"/>
        <v>8</v>
      </c>
      <c r="C21" s="223"/>
      <c r="D21" s="224"/>
      <c r="E21" s="225"/>
      <c r="F21" s="226"/>
      <c r="G21" s="227"/>
      <c r="H21" s="228"/>
      <c r="I21" s="228"/>
      <c r="J21" s="228"/>
      <c r="K21" s="229"/>
      <c r="L21" s="230"/>
      <c r="M21" s="231"/>
      <c r="N21" s="231"/>
      <c r="O21" s="23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33">
        <f t="shared" si="3"/>
        <v>0</v>
      </c>
      <c r="AV21" s="234"/>
      <c r="AW21" s="235">
        <f t="shared" si="1"/>
        <v>0</v>
      </c>
      <c r="AX21" s="236"/>
      <c r="AY21" s="203"/>
      <c r="AZ21" s="204"/>
      <c r="BA21" s="204"/>
      <c r="BB21" s="204"/>
      <c r="BC21" s="204"/>
      <c r="BD21" s="205"/>
    </row>
    <row r="22" spans="1:56" ht="39.950000000000003" customHeight="1" x14ac:dyDescent="0.4">
      <c r="A22" s="71"/>
      <c r="B22" s="86">
        <f t="shared" si="2"/>
        <v>9</v>
      </c>
      <c r="C22" s="223"/>
      <c r="D22" s="224"/>
      <c r="E22" s="225"/>
      <c r="F22" s="226"/>
      <c r="G22" s="227"/>
      <c r="H22" s="228"/>
      <c r="I22" s="228"/>
      <c r="J22" s="228"/>
      <c r="K22" s="229"/>
      <c r="L22" s="230"/>
      <c r="M22" s="231"/>
      <c r="N22" s="231"/>
      <c r="O22" s="23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33">
        <f t="shared" si="3"/>
        <v>0</v>
      </c>
      <c r="AV22" s="234"/>
      <c r="AW22" s="235">
        <f t="shared" si="1"/>
        <v>0</v>
      </c>
      <c r="AX22" s="236"/>
      <c r="AY22" s="203"/>
      <c r="AZ22" s="204"/>
      <c r="BA22" s="204"/>
      <c r="BB22" s="204"/>
      <c r="BC22" s="204"/>
      <c r="BD22" s="205"/>
    </row>
    <row r="23" spans="1:56" ht="39.950000000000003" customHeight="1" x14ac:dyDescent="0.4">
      <c r="A23" s="71"/>
      <c r="B23" s="86">
        <f t="shared" si="2"/>
        <v>10</v>
      </c>
      <c r="C23" s="223"/>
      <c r="D23" s="224"/>
      <c r="E23" s="225"/>
      <c r="F23" s="226"/>
      <c r="G23" s="227"/>
      <c r="H23" s="228"/>
      <c r="I23" s="228"/>
      <c r="J23" s="228"/>
      <c r="K23" s="229"/>
      <c r="L23" s="230"/>
      <c r="M23" s="231"/>
      <c r="N23" s="231"/>
      <c r="O23" s="23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33">
        <f t="shared" si="3"/>
        <v>0</v>
      </c>
      <c r="AV23" s="234"/>
      <c r="AW23" s="235">
        <f t="shared" si="1"/>
        <v>0</v>
      </c>
      <c r="AX23" s="236"/>
      <c r="AY23" s="203"/>
      <c r="AZ23" s="204"/>
      <c r="BA23" s="204"/>
      <c r="BB23" s="204"/>
      <c r="BC23" s="204"/>
      <c r="BD23" s="205"/>
    </row>
    <row r="24" spans="1:56" ht="39.950000000000003" customHeight="1" x14ac:dyDescent="0.4">
      <c r="A24" s="71"/>
      <c r="B24" s="86">
        <f t="shared" si="2"/>
        <v>11</v>
      </c>
      <c r="C24" s="223"/>
      <c r="D24" s="224"/>
      <c r="E24" s="225"/>
      <c r="F24" s="226"/>
      <c r="G24" s="227"/>
      <c r="H24" s="228"/>
      <c r="I24" s="228"/>
      <c r="J24" s="228"/>
      <c r="K24" s="229"/>
      <c r="L24" s="230"/>
      <c r="M24" s="231"/>
      <c r="N24" s="231"/>
      <c r="O24" s="23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33">
        <f t="shared" si="3"/>
        <v>0</v>
      </c>
      <c r="AV24" s="234"/>
      <c r="AW24" s="235">
        <f t="shared" si="1"/>
        <v>0</v>
      </c>
      <c r="AX24" s="236"/>
      <c r="AY24" s="203"/>
      <c r="AZ24" s="204"/>
      <c r="BA24" s="204"/>
      <c r="BB24" s="204"/>
      <c r="BC24" s="204"/>
      <c r="BD24" s="205"/>
    </row>
    <row r="25" spans="1:56" ht="39.950000000000003" customHeight="1" x14ac:dyDescent="0.4">
      <c r="A25" s="71"/>
      <c r="B25" s="86">
        <f t="shared" si="2"/>
        <v>12</v>
      </c>
      <c r="C25" s="223"/>
      <c r="D25" s="224"/>
      <c r="E25" s="225"/>
      <c r="F25" s="226"/>
      <c r="G25" s="227"/>
      <c r="H25" s="228"/>
      <c r="I25" s="228"/>
      <c r="J25" s="228"/>
      <c r="K25" s="229"/>
      <c r="L25" s="230"/>
      <c r="M25" s="231"/>
      <c r="N25" s="231"/>
      <c r="O25" s="23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33">
        <f t="shared" si="3"/>
        <v>0</v>
      </c>
      <c r="AV25" s="234"/>
      <c r="AW25" s="235">
        <f t="shared" si="1"/>
        <v>0</v>
      </c>
      <c r="AX25" s="236"/>
      <c r="AY25" s="203"/>
      <c r="AZ25" s="204"/>
      <c r="BA25" s="204"/>
      <c r="BB25" s="204"/>
      <c r="BC25" s="204"/>
      <c r="BD25" s="205"/>
    </row>
    <row r="26" spans="1:56" ht="39.950000000000003" customHeight="1" x14ac:dyDescent="0.4">
      <c r="A26" s="71"/>
      <c r="B26" s="86">
        <f t="shared" si="2"/>
        <v>13</v>
      </c>
      <c r="C26" s="223"/>
      <c r="D26" s="224"/>
      <c r="E26" s="225"/>
      <c r="F26" s="226"/>
      <c r="G26" s="227"/>
      <c r="H26" s="228"/>
      <c r="I26" s="228"/>
      <c r="J26" s="228"/>
      <c r="K26" s="229"/>
      <c r="L26" s="230"/>
      <c r="M26" s="231"/>
      <c r="N26" s="231"/>
      <c r="O26" s="23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33">
        <f t="shared" si="3"/>
        <v>0</v>
      </c>
      <c r="AV26" s="234"/>
      <c r="AW26" s="235">
        <f t="shared" si="1"/>
        <v>0</v>
      </c>
      <c r="AX26" s="236"/>
      <c r="AY26" s="203"/>
      <c r="AZ26" s="204"/>
      <c r="BA26" s="204"/>
      <c r="BB26" s="204"/>
      <c r="BC26" s="204"/>
      <c r="BD26" s="205"/>
    </row>
    <row r="27" spans="1:56" ht="39.950000000000003" customHeight="1" x14ac:dyDescent="0.4">
      <c r="A27" s="71"/>
      <c r="B27" s="86">
        <f t="shared" si="2"/>
        <v>14</v>
      </c>
      <c r="C27" s="223"/>
      <c r="D27" s="224"/>
      <c r="E27" s="225"/>
      <c r="F27" s="226"/>
      <c r="G27" s="227"/>
      <c r="H27" s="228"/>
      <c r="I27" s="228"/>
      <c r="J27" s="228"/>
      <c r="K27" s="229"/>
      <c r="L27" s="230"/>
      <c r="M27" s="231"/>
      <c r="N27" s="231"/>
      <c r="O27" s="23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33">
        <f t="shared" si="3"/>
        <v>0</v>
      </c>
      <c r="AV27" s="234"/>
      <c r="AW27" s="235">
        <f t="shared" si="1"/>
        <v>0</v>
      </c>
      <c r="AX27" s="236"/>
      <c r="AY27" s="203"/>
      <c r="AZ27" s="204"/>
      <c r="BA27" s="204"/>
      <c r="BB27" s="204"/>
      <c r="BC27" s="204"/>
      <c r="BD27" s="205"/>
    </row>
    <row r="28" spans="1:56" ht="39.950000000000003" customHeight="1" x14ac:dyDescent="0.4">
      <c r="A28" s="71"/>
      <c r="B28" s="86">
        <f t="shared" si="2"/>
        <v>15</v>
      </c>
      <c r="C28" s="223"/>
      <c r="D28" s="224"/>
      <c r="E28" s="225"/>
      <c r="F28" s="226"/>
      <c r="G28" s="227"/>
      <c r="H28" s="228"/>
      <c r="I28" s="228"/>
      <c r="J28" s="228"/>
      <c r="K28" s="229"/>
      <c r="L28" s="230"/>
      <c r="M28" s="231"/>
      <c r="N28" s="231"/>
      <c r="O28" s="23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33">
        <f t="shared" si="3"/>
        <v>0</v>
      </c>
      <c r="AV28" s="234"/>
      <c r="AW28" s="235">
        <f t="shared" si="1"/>
        <v>0</v>
      </c>
      <c r="AX28" s="236"/>
      <c r="AY28" s="203"/>
      <c r="AZ28" s="204"/>
      <c r="BA28" s="204"/>
      <c r="BB28" s="204"/>
      <c r="BC28" s="204"/>
      <c r="BD28" s="205"/>
    </row>
    <row r="29" spans="1:56" ht="39.950000000000003" customHeight="1" x14ac:dyDescent="0.4">
      <c r="A29" s="71"/>
      <c r="B29" s="86">
        <f t="shared" si="2"/>
        <v>16</v>
      </c>
      <c r="C29" s="223"/>
      <c r="D29" s="224"/>
      <c r="E29" s="225"/>
      <c r="F29" s="226"/>
      <c r="G29" s="227"/>
      <c r="H29" s="228"/>
      <c r="I29" s="228"/>
      <c r="J29" s="228"/>
      <c r="K29" s="229"/>
      <c r="L29" s="230"/>
      <c r="M29" s="231"/>
      <c r="N29" s="231"/>
      <c r="O29" s="23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33">
        <f t="shared" si="3"/>
        <v>0</v>
      </c>
      <c r="AV29" s="234"/>
      <c r="AW29" s="235">
        <f t="shared" si="1"/>
        <v>0</v>
      </c>
      <c r="AX29" s="236"/>
      <c r="AY29" s="203"/>
      <c r="AZ29" s="204"/>
      <c r="BA29" s="204"/>
      <c r="BB29" s="204"/>
      <c r="BC29" s="204"/>
      <c r="BD29" s="205"/>
    </row>
    <row r="30" spans="1:56" ht="39.950000000000003" customHeight="1" x14ac:dyDescent="0.4">
      <c r="A30" s="71"/>
      <c r="B30" s="86">
        <f t="shared" si="2"/>
        <v>17</v>
      </c>
      <c r="C30" s="223"/>
      <c r="D30" s="224"/>
      <c r="E30" s="225"/>
      <c r="F30" s="226"/>
      <c r="G30" s="227"/>
      <c r="H30" s="228"/>
      <c r="I30" s="228"/>
      <c r="J30" s="228"/>
      <c r="K30" s="229"/>
      <c r="L30" s="230"/>
      <c r="M30" s="231"/>
      <c r="N30" s="231"/>
      <c r="O30" s="232"/>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33">
        <f t="shared" si="3"/>
        <v>0</v>
      </c>
      <c r="AV30" s="234"/>
      <c r="AW30" s="235">
        <f t="shared" si="1"/>
        <v>0</v>
      </c>
      <c r="AX30" s="236"/>
      <c r="AY30" s="203"/>
      <c r="AZ30" s="204"/>
      <c r="BA30" s="204"/>
      <c r="BB30" s="204"/>
      <c r="BC30" s="204"/>
      <c r="BD30" s="205"/>
    </row>
    <row r="31" spans="1:56" ht="39.950000000000003" customHeight="1" thickBot="1" x14ac:dyDescent="0.45">
      <c r="A31" s="71"/>
      <c r="B31" s="87">
        <f t="shared" si="2"/>
        <v>18</v>
      </c>
      <c r="C31" s="206"/>
      <c r="D31" s="207"/>
      <c r="E31" s="208"/>
      <c r="F31" s="209"/>
      <c r="G31" s="210"/>
      <c r="H31" s="211"/>
      <c r="I31" s="211"/>
      <c r="J31" s="211"/>
      <c r="K31" s="212"/>
      <c r="L31" s="213"/>
      <c r="M31" s="214"/>
      <c r="N31" s="214"/>
      <c r="O31" s="215"/>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16">
        <f t="shared" si="3"/>
        <v>0</v>
      </c>
      <c r="AV31" s="217"/>
      <c r="AW31" s="218">
        <f t="shared" si="1"/>
        <v>0</v>
      </c>
      <c r="AX31" s="219"/>
      <c r="AY31" s="220"/>
      <c r="AZ31" s="221"/>
      <c r="BA31" s="221"/>
      <c r="BB31" s="221"/>
      <c r="BC31" s="221"/>
      <c r="BD31" s="222"/>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01" t="s">
        <v>35</v>
      </c>
      <c r="D34" s="201"/>
      <c r="E34" s="201" t="s">
        <v>36</v>
      </c>
      <c r="F34" s="201"/>
      <c r="G34" s="201"/>
      <c r="H34" s="201"/>
      <c r="I34" s="98"/>
      <c r="J34" s="202" t="s">
        <v>39</v>
      </c>
      <c r="K34" s="202"/>
      <c r="L34" s="202"/>
      <c r="M34" s="202"/>
      <c r="N34" s="67"/>
      <c r="O34" s="67"/>
      <c r="P34" s="96" t="s">
        <v>47</v>
      </c>
      <c r="Q34" s="96"/>
      <c r="R34" s="98"/>
      <c r="S34" s="98"/>
      <c r="T34" s="176" t="s">
        <v>7</v>
      </c>
      <c r="U34" s="178"/>
      <c r="V34" s="176" t="s">
        <v>8</v>
      </c>
      <c r="W34" s="177"/>
      <c r="X34" s="177"/>
      <c r="Y34" s="178"/>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75"/>
      <c r="D35" s="175"/>
      <c r="E35" s="175" t="s">
        <v>37</v>
      </c>
      <c r="F35" s="175"/>
      <c r="G35" s="175" t="s">
        <v>38</v>
      </c>
      <c r="H35" s="175"/>
      <c r="I35" s="98"/>
      <c r="J35" s="175" t="s">
        <v>37</v>
      </c>
      <c r="K35" s="175"/>
      <c r="L35" s="175" t="s">
        <v>38</v>
      </c>
      <c r="M35" s="175"/>
      <c r="N35" s="67"/>
      <c r="O35" s="67"/>
      <c r="P35" s="96" t="s">
        <v>44</v>
      </c>
      <c r="Q35" s="96"/>
      <c r="R35" s="98"/>
      <c r="S35" s="98"/>
      <c r="T35" s="176" t="s">
        <v>3</v>
      </c>
      <c r="U35" s="178"/>
      <c r="V35" s="176" t="s">
        <v>50</v>
      </c>
      <c r="W35" s="177"/>
      <c r="X35" s="177"/>
      <c r="Y35" s="178"/>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76" t="s">
        <v>3</v>
      </c>
      <c r="D36" s="178"/>
      <c r="E36" s="193">
        <f>SUMIFS($AU$14:$AV$31,$C$14:$D$31,"介護支援専門員",$E$14:$F$31,"A")</f>
        <v>480</v>
      </c>
      <c r="F36" s="194"/>
      <c r="G36" s="195">
        <f>SUMIFS($AW$14:$AX$31,$C$14:$D$31,"介護支援専門員",$E$14:$F$31,"A")</f>
        <v>120</v>
      </c>
      <c r="H36" s="196"/>
      <c r="I36" s="112"/>
      <c r="J36" s="197">
        <v>0</v>
      </c>
      <c r="K36" s="198"/>
      <c r="L36" s="197">
        <v>0</v>
      </c>
      <c r="M36" s="198"/>
      <c r="N36" s="111"/>
      <c r="O36" s="111"/>
      <c r="P36" s="197">
        <v>3</v>
      </c>
      <c r="Q36" s="198"/>
      <c r="R36" s="98"/>
      <c r="S36" s="98"/>
      <c r="T36" s="176" t="s">
        <v>4</v>
      </c>
      <c r="U36" s="178"/>
      <c r="V36" s="176" t="s">
        <v>51</v>
      </c>
      <c r="W36" s="177"/>
      <c r="X36" s="177"/>
      <c r="Y36" s="178"/>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76" t="s">
        <v>4</v>
      </c>
      <c r="D37" s="178"/>
      <c r="E37" s="193">
        <f>SUMIFS($AU$14:$AV$31,$C$14:$D$31,"介護支援専門員",$E$14:$F$31,"B")</f>
        <v>0</v>
      </c>
      <c r="F37" s="194"/>
      <c r="G37" s="195">
        <f>SUMIFS($AW$14:$AX$31,$C$14:$D$31,"介護支援専門員",$E$14:$F$31,"B")</f>
        <v>0</v>
      </c>
      <c r="H37" s="196"/>
      <c r="I37" s="112"/>
      <c r="J37" s="197">
        <v>0</v>
      </c>
      <c r="K37" s="198"/>
      <c r="L37" s="197">
        <v>0</v>
      </c>
      <c r="M37" s="198"/>
      <c r="N37" s="111"/>
      <c r="O37" s="111"/>
      <c r="P37" s="197">
        <v>0</v>
      </c>
      <c r="Q37" s="198"/>
      <c r="R37" s="98"/>
      <c r="S37" s="98"/>
      <c r="T37" s="176" t="s">
        <v>5</v>
      </c>
      <c r="U37" s="178"/>
      <c r="V37" s="176" t="s">
        <v>52</v>
      </c>
      <c r="W37" s="177"/>
      <c r="X37" s="177"/>
      <c r="Y37" s="178"/>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76" t="s">
        <v>5</v>
      </c>
      <c r="D38" s="178"/>
      <c r="E38" s="193">
        <f>SUMIFS($AU$14:$AV$31,$C$14:$D$31,"介護支援専門員",$E$14:$F$31,"C")</f>
        <v>80</v>
      </c>
      <c r="F38" s="194"/>
      <c r="G38" s="195">
        <f>SUMIFS($AW$14:$AX$31,$C$14:$D$31,"介護支援専門員",$E$14:$F$31,"C")</f>
        <v>20</v>
      </c>
      <c r="H38" s="196"/>
      <c r="I38" s="112"/>
      <c r="J38" s="197">
        <v>80</v>
      </c>
      <c r="K38" s="198"/>
      <c r="L38" s="199">
        <v>20</v>
      </c>
      <c r="M38" s="200"/>
      <c r="N38" s="111"/>
      <c r="O38" s="111"/>
      <c r="P38" s="193" t="s">
        <v>30</v>
      </c>
      <c r="Q38" s="194"/>
      <c r="R38" s="98"/>
      <c r="S38" s="98"/>
      <c r="T38" s="176" t="s">
        <v>6</v>
      </c>
      <c r="U38" s="178"/>
      <c r="V38" s="176" t="s">
        <v>69</v>
      </c>
      <c r="W38" s="177"/>
      <c r="X38" s="177"/>
      <c r="Y38" s="178"/>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76" t="s">
        <v>6</v>
      </c>
      <c r="D39" s="178"/>
      <c r="E39" s="193">
        <f>SUMIFS($AU$14:$AV$31,$C$14:$D$31,"介護支援専門員",$E$14:$F$31,"D")</f>
        <v>0</v>
      </c>
      <c r="F39" s="194"/>
      <c r="G39" s="195">
        <f>SUMIFS($AW$14:$AX$31,$C$14:$D$31,"介護支援専門員",$E$14:$F$31,"D")</f>
        <v>0</v>
      </c>
      <c r="H39" s="196"/>
      <c r="I39" s="112"/>
      <c r="J39" s="197">
        <v>0</v>
      </c>
      <c r="K39" s="198"/>
      <c r="L39" s="199">
        <v>0</v>
      </c>
      <c r="M39" s="200"/>
      <c r="N39" s="111"/>
      <c r="O39" s="111"/>
      <c r="P39" s="193" t="s">
        <v>30</v>
      </c>
      <c r="Q39" s="194"/>
      <c r="R39" s="98"/>
      <c r="S39" s="98"/>
      <c r="T39" s="98"/>
      <c r="U39" s="190"/>
      <c r="V39" s="190"/>
      <c r="W39" s="191"/>
      <c r="X39" s="191"/>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76" t="s">
        <v>27</v>
      </c>
      <c r="D40" s="178"/>
      <c r="E40" s="193">
        <f>SUM(E36:F39)</f>
        <v>560</v>
      </c>
      <c r="F40" s="194"/>
      <c r="G40" s="195">
        <f>SUM(G36:H39)</f>
        <v>140</v>
      </c>
      <c r="H40" s="196"/>
      <c r="I40" s="112"/>
      <c r="J40" s="193">
        <f>SUM(J36:K39)</f>
        <v>80</v>
      </c>
      <c r="K40" s="194"/>
      <c r="L40" s="193">
        <f>SUM(L36:M39)</f>
        <v>20</v>
      </c>
      <c r="M40" s="194"/>
      <c r="N40" s="111"/>
      <c r="O40" s="111"/>
      <c r="P40" s="193">
        <f>SUM(P36:Q37)</f>
        <v>3</v>
      </c>
      <c r="Q40" s="194"/>
      <c r="R40" s="98"/>
      <c r="S40" s="98"/>
      <c r="T40" s="98"/>
      <c r="U40" s="190"/>
      <c r="V40" s="190"/>
      <c r="W40" s="191"/>
      <c r="X40" s="191"/>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85" t="s">
        <v>90</v>
      </c>
      <c r="K42" s="186"/>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75" t="s">
        <v>42</v>
      </c>
      <c r="N44" s="175"/>
      <c r="O44" s="175"/>
      <c r="P44" s="175"/>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87">
        <f>IF($J$42="週",L40,J40)</f>
        <v>20</v>
      </c>
      <c r="D45" s="188"/>
      <c r="E45" s="188"/>
      <c r="F45" s="189"/>
      <c r="G45" s="100" t="s">
        <v>28</v>
      </c>
      <c r="H45" s="176">
        <f>IF($J$42="週",$AV$5,$AZ$5)</f>
        <v>40</v>
      </c>
      <c r="I45" s="177"/>
      <c r="J45" s="177"/>
      <c r="K45" s="178"/>
      <c r="L45" s="100" t="s">
        <v>29</v>
      </c>
      <c r="M45" s="179">
        <f>ROUNDDOWN(C45/H45,1)</f>
        <v>0.5</v>
      </c>
      <c r="N45" s="180"/>
      <c r="O45" s="180"/>
      <c r="P45" s="181"/>
      <c r="Q45" s="98"/>
      <c r="R45" s="98"/>
      <c r="S45" s="98"/>
      <c r="T45" s="98"/>
      <c r="U45" s="192"/>
      <c r="V45" s="192"/>
      <c r="W45" s="192"/>
      <c r="X45" s="192"/>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75" t="s">
        <v>27</v>
      </c>
      <c r="N49" s="175"/>
      <c r="O49" s="175"/>
      <c r="P49" s="175"/>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76">
        <f>P40</f>
        <v>3</v>
      </c>
      <c r="D50" s="177"/>
      <c r="E50" s="177"/>
      <c r="F50" s="178"/>
      <c r="G50" s="100" t="s">
        <v>81</v>
      </c>
      <c r="H50" s="179">
        <f>M45</f>
        <v>0.5</v>
      </c>
      <c r="I50" s="180"/>
      <c r="J50" s="180"/>
      <c r="K50" s="181"/>
      <c r="L50" s="100" t="s">
        <v>29</v>
      </c>
      <c r="M50" s="182">
        <f>ROUNDDOWN(C50+H50,1)</f>
        <v>3.5</v>
      </c>
      <c r="N50" s="183"/>
      <c r="O50" s="183"/>
      <c r="P50" s="184"/>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55" zoomScaleNormal="55" zoomScaleSheetLayoutView="55"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90" t="s">
        <v>110</v>
      </c>
      <c r="AN1" s="290"/>
      <c r="AO1" s="290"/>
      <c r="AP1" s="290"/>
      <c r="AQ1" s="290"/>
      <c r="AR1" s="290"/>
      <c r="AS1" s="290"/>
      <c r="AT1" s="290"/>
      <c r="AU1" s="290"/>
      <c r="AV1" s="290"/>
      <c r="AW1" s="290"/>
      <c r="AX1" s="290"/>
      <c r="AY1" s="290"/>
      <c r="AZ1" s="290"/>
      <c r="BA1" s="29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91">
        <v>4</v>
      </c>
      <c r="V2" s="291"/>
      <c r="W2" s="39" t="s">
        <v>16</v>
      </c>
      <c r="X2" s="292">
        <f>IF(U2=0,"",YEAR(DATE(2018+U2,1,1)))</f>
        <v>2022</v>
      </c>
      <c r="Y2" s="292"/>
      <c r="Z2" s="41" t="s">
        <v>20</v>
      </c>
      <c r="AA2" s="41" t="s">
        <v>21</v>
      </c>
      <c r="AB2" s="291">
        <v>4</v>
      </c>
      <c r="AC2" s="291"/>
      <c r="AD2" s="41" t="s">
        <v>22</v>
      </c>
      <c r="AE2" s="41"/>
      <c r="AF2" s="41"/>
      <c r="AG2" s="41"/>
      <c r="AH2" s="41"/>
      <c r="AI2" s="41"/>
      <c r="AJ2" s="40"/>
      <c r="AK2" s="39" t="s">
        <v>17</v>
      </c>
      <c r="AL2" s="39" t="s">
        <v>16</v>
      </c>
      <c r="AM2" s="291"/>
      <c r="AN2" s="291"/>
      <c r="AO2" s="291"/>
      <c r="AP2" s="291"/>
      <c r="AQ2" s="291"/>
      <c r="AR2" s="291"/>
      <c r="AS2" s="291"/>
      <c r="AT2" s="291"/>
      <c r="AU2" s="291"/>
      <c r="AV2" s="291"/>
      <c r="AW2" s="291"/>
      <c r="AX2" s="291"/>
      <c r="AY2" s="291"/>
      <c r="AZ2" s="291"/>
      <c r="BA2" s="29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93" t="s">
        <v>99</v>
      </c>
      <c r="BA3" s="293"/>
      <c r="BB3" s="293"/>
      <c r="BC3" s="29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93" t="s">
        <v>94</v>
      </c>
      <c r="BA4" s="293"/>
      <c r="BB4" s="293"/>
      <c r="BC4" s="29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84">
        <v>40</v>
      </c>
      <c r="AW5" s="285"/>
      <c r="AX5" s="61" t="s">
        <v>23</v>
      </c>
      <c r="AY5" s="60"/>
      <c r="AZ5" s="284">
        <v>160</v>
      </c>
      <c r="BA5" s="285"/>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84">
        <v>100</v>
      </c>
      <c r="BA6" s="285"/>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8">
        <f>DAY(EOMONTH(DATE(X2,AB2,1),0))</f>
        <v>30</v>
      </c>
      <c r="BA7" s="289"/>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67" t="s">
        <v>26</v>
      </c>
      <c r="C9" s="270" t="s">
        <v>126</v>
      </c>
      <c r="D9" s="271"/>
      <c r="E9" s="276" t="s">
        <v>127</v>
      </c>
      <c r="F9" s="271"/>
      <c r="G9" s="276" t="s">
        <v>128</v>
      </c>
      <c r="H9" s="270"/>
      <c r="I9" s="270"/>
      <c r="J9" s="270"/>
      <c r="K9" s="271"/>
      <c r="L9" s="276" t="s">
        <v>129</v>
      </c>
      <c r="M9" s="270"/>
      <c r="N9" s="270"/>
      <c r="O9" s="279"/>
      <c r="P9" s="282" t="s">
        <v>130</v>
      </c>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54" t="str">
        <f>IF(AZ3="４週","(10)1～4週目の勤務時間数合計","(10)1か月の勤務時間数合計")</f>
        <v>(10)1～4週目の勤務時間数合計</v>
      </c>
      <c r="AV9" s="255"/>
      <c r="AW9" s="254" t="s">
        <v>131</v>
      </c>
      <c r="AX9" s="255"/>
      <c r="AY9" s="262" t="s">
        <v>132</v>
      </c>
      <c r="AZ9" s="262"/>
      <c r="BA9" s="262"/>
      <c r="BB9" s="262"/>
      <c r="BC9" s="262"/>
      <c r="BD9" s="262"/>
    </row>
    <row r="10" spans="1:57" ht="20.25" customHeight="1" thickBot="1" x14ac:dyDescent="0.45">
      <c r="A10" s="71"/>
      <c r="B10" s="268"/>
      <c r="C10" s="272"/>
      <c r="D10" s="273"/>
      <c r="E10" s="277"/>
      <c r="F10" s="273"/>
      <c r="G10" s="277"/>
      <c r="H10" s="272"/>
      <c r="I10" s="272"/>
      <c r="J10" s="272"/>
      <c r="K10" s="273"/>
      <c r="L10" s="277"/>
      <c r="M10" s="272"/>
      <c r="N10" s="272"/>
      <c r="O10" s="280"/>
      <c r="P10" s="264" t="s">
        <v>10</v>
      </c>
      <c r="Q10" s="265"/>
      <c r="R10" s="265"/>
      <c r="S10" s="265"/>
      <c r="T10" s="265"/>
      <c r="U10" s="265"/>
      <c r="V10" s="266"/>
      <c r="W10" s="264" t="s">
        <v>11</v>
      </c>
      <c r="X10" s="265"/>
      <c r="Y10" s="265"/>
      <c r="Z10" s="265"/>
      <c r="AA10" s="265"/>
      <c r="AB10" s="265"/>
      <c r="AC10" s="266"/>
      <c r="AD10" s="264" t="s">
        <v>12</v>
      </c>
      <c r="AE10" s="265"/>
      <c r="AF10" s="265"/>
      <c r="AG10" s="265"/>
      <c r="AH10" s="265"/>
      <c r="AI10" s="265"/>
      <c r="AJ10" s="266"/>
      <c r="AK10" s="264" t="s">
        <v>13</v>
      </c>
      <c r="AL10" s="265"/>
      <c r="AM10" s="265"/>
      <c r="AN10" s="265"/>
      <c r="AO10" s="265"/>
      <c r="AP10" s="265"/>
      <c r="AQ10" s="266"/>
      <c r="AR10" s="264" t="s">
        <v>14</v>
      </c>
      <c r="AS10" s="265"/>
      <c r="AT10" s="266"/>
      <c r="AU10" s="256"/>
      <c r="AV10" s="257"/>
      <c r="AW10" s="256"/>
      <c r="AX10" s="257"/>
      <c r="AY10" s="262"/>
      <c r="AZ10" s="262"/>
      <c r="BA10" s="262"/>
      <c r="BB10" s="262"/>
      <c r="BC10" s="262"/>
      <c r="BD10" s="262"/>
    </row>
    <row r="11" spans="1:57" ht="20.25" customHeight="1" thickBot="1" x14ac:dyDescent="0.45">
      <c r="A11" s="71"/>
      <c r="B11" s="268"/>
      <c r="C11" s="272"/>
      <c r="D11" s="273"/>
      <c r="E11" s="277"/>
      <c r="F11" s="273"/>
      <c r="G11" s="277"/>
      <c r="H11" s="272"/>
      <c r="I11" s="272"/>
      <c r="J11" s="272"/>
      <c r="K11" s="273"/>
      <c r="L11" s="277"/>
      <c r="M11" s="272"/>
      <c r="N11" s="272"/>
      <c r="O11" s="280"/>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56"/>
      <c r="AV11" s="257"/>
      <c r="AW11" s="256"/>
      <c r="AX11" s="257"/>
      <c r="AY11" s="262"/>
      <c r="AZ11" s="262"/>
      <c r="BA11" s="262"/>
      <c r="BB11" s="262"/>
      <c r="BC11" s="262"/>
      <c r="BD11" s="262"/>
    </row>
    <row r="12" spans="1:57" ht="20.25" hidden="1" customHeight="1" thickBot="1" x14ac:dyDescent="0.45">
      <c r="A12" s="71"/>
      <c r="B12" s="268"/>
      <c r="C12" s="272"/>
      <c r="D12" s="273"/>
      <c r="E12" s="277"/>
      <c r="F12" s="273"/>
      <c r="G12" s="277"/>
      <c r="H12" s="272"/>
      <c r="I12" s="272"/>
      <c r="J12" s="272"/>
      <c r="K12" s="273"/>
      <c r="L12" s="277"/>
      <c r="M12" s="272"/>
      <c r="N12" s="272"/>
      <c r="O12" s="280"/>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4">
        <f>IF(AT11=31,WEEKDAY(DATE($X$2,$AB$2,31)),0)</f>
        <v>0</v>
      </c>
      <c r="AU12" s="258"/>
      <c r="AV12" s="259"/>
      <c r="AW12" s="258"/>
      <c r="AX12" s="259"/>
      <c r="AY12" s="263"/>
      <c r="AZ12" s="263"/>
      <c r="BA12" s="263"/>
      <c r="BB12" s="263"/>
      <c r="BC12" s="263"/>
      <c r="BD12" s="263"/>
    </row>
    <row r="13" spans="1:57" ht="20.25" customHeight="1" thickBot="1" x14ac:dyDescent="0.45">
      <c r="A13" s="71"/>
      <c r="B13" s="269"/>
      <c r="C13" s="274"/>
      <c r="D13" s="275"/>
      <c r="E13" s="278"/>
      <c r="F13" s="275"/>
      <c r="G13" s="278"/>
      <c r="H13" s="274"/>
      <c r="I13" s="274"/>
      <c r="J13" s="274"/>
      <c r="K13" s="275"/>
      <c r="L13" s="278"/>
      <c r="M13" s="274"/>
      <c r="N13" s="274"/>
      <c r="O13" s="281"/>
      <c r="P13" s="91" t="str">
        <f>IF(P12=1,"日",IF(P12=2,"月",IF(P12=3,"火",IF(P12=4,"水",IF(P12=5,"木",IF(P12=6,"金","土"))))))</f>
        <v>金</v>
      </c>
      <c r="Q13" s="92" t="str">
        <f t="shared" ref="Q13:V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ref="W13" si="1">IF(W12=1,"日",IF(W12=2,"月",IF(W12=3,"火",IF(W12=4,"水",IF(W12=5,"木",IF(W12=6,"金","土"))))))</f>
        <v>金</v>
      </c>
      <c r="X13" s="92" t="str">
        <f t="shared" ref="X13" si="2">IF(X12=1,"日",IF(X12=2,"月",IF(X12=3,"火",IF(X12=4,"水",IF(X12=5,"木",IF(X12=6,"金","土"))))))</f>
        <v>土</v>
      </c>
      <c r="Y13" s="92" t="str">
        <f t="shared" ref="Y13" si="3">IF(Y12=1,"日",IF(Y12=2,"月",IF(Y12=3,"火",IF(Y12=4,"水",IF(Y12=5,"木",IF(Y12=6,"金","土"))))))</f>
        <v>日</v>
      </c>
      <c r="Z13" s="92" t="str">
        <f t="shared" ref="Z13" si="4">IF(Z12=1,"日",IF(Z12=2,"月",IF(Z12=3,"火",IF(Z12=4,"水",IF(Z12=5,"木",IF(Z12=6,"金","土"))))))</f>
        <v>月</v>
      </c>
      <c r="AA13" s="92" t="str">
        <f t="shared" ref="AA13" si="5">IF(AA12=1,"日",IF(AA12=2,"月",IF(AA12=3,"火",IF(AA12=4,"水",IF(AA12=5,"木",IF(AA12=6,"金","土"))))))</f>
        <v>火</v>
      </c>
      <c r="AB13" s="92" t="str">
        <f t="shared" ref="AB13" si="6">IF(AB12=1,"日",IF(AB12=2,"月",IF(AB12=3,"火",IF(AB12=4,"水",IF(AB12=5,"木",IF(AB12=6,"金","土"))))))</f>
        <v>水</v>
      </c>
      <c r="AC13" s="93" t="str">
        <f t="shared" ref="AC13" si="7">IF(AC12=1,"日",IF(AC12=2,"月",IF(AC12=3,"火",IF(AC12=4,"水",IF(AC12=5,"木",IF(AC12=6,"金","土"))))))</f>
        <v>木</v>
      </c>
      <c r="AD13" s="91" t="str">
        <f t="shared" ref="AD13" si="8">IF(AD12=1,"日",IF(AD12=2,"月",IF(AD12=3,"火",IF(AD12=4,"水",IF(AD12=5,"木",IF(AD12=6,"金","土"))))))</f>
        <v>金</v>
      </c>
      <c r="AE13" s="92" t="str">
        <f t="shared" ref="AE13" si="9">IF(AE12=1,"日",IF(AE12=2,"月",IF(AE12=3,"火",IF(AE12=4,"水",IF(AE12=5,"木",IF(AE12=6,"金","土"))))))</f>
        <v>土</v>
      </c>
      <c r="AF13" s="92" t="str">
        <f t="shared" ref="AF13" si="10">IF(AF12=1,"日",IF(AF12=2,"月",IF(AF12=3,"火",IF(AF12=4,"水",IF(AF12=5,"木",IF(AF12=6,"金","土"))))))</f>
        <v>日</v>
      </c>
      <c r="AG13" s="92" t="str">
        <f t="shared" ref="AG13" si="11">IF(AG12=1,"日",IF(AG12=2,"月",IF(AG12=3,"火",IF(AG12=4,"水",IF(AG12=5,"木",IF(AG12=6,"金","土"))))))</f>
        <v>月</v>
      </c>
      <c r="AH13" s="92" t="str">
        <f t="shared" ref="AH13" si="12">IF(AH12=1,"日",IF(AH12=2,"月",IF(AH12=3,"火",IF(AH12=4,"水",IF(AH12=5,"木",IF(AH12=6,"金","土"))))))</f>
        <v>火</v>
      </c>
      <c r="AI13" s="92" t="str">
        <f t="shared" ref="AI13" si="13">IF(AI12=1,"日",IF(AI12=2,"月",IF(AI12=3,"火",IF(AI12=4,"水",IF(AI12=5,"木",IF(AI12=6,"金","土"))))))</f>
        <v>水</v>
      </c>
      <c r="AJ13" s="93" t="str">
        <f t="shared" ref="AJ13" si="14">IF(AJ12=1,"日",IF(AJ12=2,"月",IF(AJ12=3,"火",IF(AJ12=4,"水",IF(AJ12=5,"木",IF(AJ12=6,"金","土"))))))</f>
        <v>木</v>
      </c>
      <c r="AK13" s="91" t="str">
        <f t="shared" ref="AK13" si="15">IF(AK12=1,"日",IF(AK12=2,"月",IF(AK12=3,"火",IF(AK12=4,"水",IF(AK12=5,"木",IF(AK12=6,"金","土"))))))</f>
        <v>金</v>
      </c>
      <c r="AL13" s="92" t="str">
        <f t="shared" ref="AL13" si="16">IF(AL12=1,"日",IF(AL12=2,"月",IF(AL12=3,"火",IF(AL12=4,"水",IF(AL12=5,"木",IF(AL12=6,"金","土"))))))</f>
        <v>土</v>
      </c>
      <c r="AM13" s="92" t="str">
        <f t="shared" ref="AM13" si="17">IF(AM12=1,"日",IF(AM12=2,"月",IF(AM12=3,"火",IF(AM12=4,"水",IF(AM12=5,"木",IF(AM12=6,"金","土"))))))</f>
        <v>日</v>
      </c>
      <c r="AN13" s="92" t="str">
        <f t="shared" ref="AN13" si="18">IF(AN12=1,"日",IF(AN12=2,"月",IF(AN12=3,"火",IF(AN12=4,"水",IF(AN12=5,"木",IF(AN12=6,"金","土"))))))</f>
        <v>月</v>
      </c>
      <c r="AO13" s="92" t="str">
        <f t="shared" ref="AO13" si="19">IF(AO12=1,"日",IF(AO12=2,"月",IF(AO12=3,"火",IF(AO12=4,"水",IF(AO12=5,"木",IF(AO12=6,"金","土"))))))</f>
        <v>火</v>
      </c>
      <c r="AP13" s="92" t="str">
        <f t="shared" ref="AP13" si="20">IF(AP12=1,"日",IF(AP12=2,"月",IF(AP12=3,"火",IF(AP12=4,"水",IF(AP12=5,"木",IF(AP12=6,"金","土"))))))</f>
        <v>水</v>
      </c>
      <c r="AQ13" s="93" t="str">
        <f t="shared" ref="AQ13" si="21">IF(AQ12=1,"日",IF(AQ12=2,"月",IF(AQ12=3,"火",IF(AQ12=4,"水",IF(AQ12=5,"木",IF(AQ12=6,"金","土"))))))</f>
        <v>木</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60"/>
      <c r="AV13" s="261"/>
      <c r="AW13" s="260"/>
      <c r="AX13" s="261"/>
      <c r="AY13" s="263"/>
      <c r="AZ13" s="263"/>
      <c r="BA13" s="263"/>
      <c r="BB13" s="263"/>
      <c r="BC13" s="263"/>
      <c r="BD13" s="263"/>
    </row>
    <row r="14" spans="1:57" ht="39.950000000000003" customHeight="1" x14ac:dyDescent="0.4">
      <c r="A14" s="71"/>
      <c r="B14" s="85">
        <v>1</v>
      </c>
      <c r="C14" s="240"/>
      <c r="D14" s="241"/>
      <c r="E14" s="242"/>
      <c r="F14" s="243"/>
      <c r="G14" s="244"/>
      <c r="H14" s="245"/>
      <c r="I14" s="245"/>
      <c r="J14" s="245"/>
      <c r="K14" s="246"/>
      <c r="L14" s="247"/>
      <c r="M14" s="248"/>
      <c r="N14" s="248"/>
      <c r="O14" s="249"/>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50">
        <f>IF($AZ$3="４週",SUM(P14:AQ14),IF($AZ$3="暦月",SUM(P14:AT14),""))</f>
        <v>0</v>
      </c>
      <c r="AV14" s="251"/>
      <c r="AW14" s="252">
        <f t="shared" ref="AW14:AW31" si="22">IF($AZ$3="４週",AU14/4,IF($AZ$3="暦月",AU14/($AZ$7/7),""))</f>
        <v>0</v>
      </c>
      <c r="AX14" s="253"/>
      <c r="AY14" s="237"/>
      <c r="AZ14" s="238"/>
      <c r="BA14" s="238"/>
      <c r="BB14" s="238"/>
      <c r="BC14" s="238"/>
      <c r="BD14" s="239"/>
    </row>
    <row r="15" spans="1:57" ht="39.950000000000003" customHeight="1" x14ac:dyDescent="0.4">
      <c r="A15" s="71"/>
      <c r="B15" s="86">
        <f t="shared" ref="B15:B31" si="23">B14+1</f>
        <v>2</v>
      </c>
      <c r="C15" s="223"/>
      <c r="D15" s="224"/>
      <c r="E15" s="225"/>
      <c r="F15" s="226"/>
      <c r="G15" s="227"/>
      <c r="H15" s="228"/>
      <c r="I15" s="228"/>
      <c r="J15" s="228"/>
      <c r="K15" s="229"/>
      <c r="L15" s="230"/>
      <c r="M15" s="231"/>
      <c r="N15" s="231"/>
      <c r="O15" s="232"/>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33">
        <f>IF($AZ$3="４週",SUM(P15:AQ15),IF($AZ$3="暦月",SUM(P15:AT15),""))</f>
        <v>0</v>
      </c>
      <c r="AV15" s="234"/>
      <c r="AW15" s="235">
        <f t="shared" si="22"/>
        <v>0</v>
      </c>
      <c r="AX15" s="236"/>
      <c r="AY15" s="203"/>
      <c r="AZ15" s="204"/>
      <c r="BA15" s="204"/>
      <c r="BB15" s="204"/>
      <c r="BC15" s="204"/>
      <c r="BD15" s="205"/>
    </row>
    <row r="16" spans="1:57" ht="39.950000000000003" customHeight="1" x14ac:dyDescent="0.4">
      <c r="A16" s="71"/>
      <c r="B16" s="86">
        <f t="shared" si="23"/>
        <v>3</v>
      </c>
      <c r="C16" s="223"/>
      <c r="D16" s="224"/>
      <c r="E16" s="225"/>
      <c r="F16" s="226"/>
      <c r="G16" s="227"/>
      <c r="H16" s="228"/>
      <c r="I16" s="228"/>
      <c r="J16" s="228"/>
      <c r="K16" s="229"/>
      <c r="L16" s="230"/>
      <c r="M16" s="231"/>
      <c r="N16" s="231"/>
      <c r="O16" s="232"/>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33">
        <f>IF($AZ$3="４週",SUM(P16:AQ16),IF($AZ$3="暦月",SUM(P16:AT16),""))</f>
        <v>0</v>
      </c>
      <c r="AV16" s="234"/>
      <c r="AW16" s="235">
        <f t="shared" si="22"/>
        <v>0</v>
      </c>
      <c r="AX16" s="236"/>
      <c r="AY16" s="203"/>
      <c r="AZ16" s="204"/>
      <c r="BA16" s="204"/>
      <c r="BB16" s="204"/>
      <c r="BC16" s="204"/>
      <c r="BD16" s="205"/>
    </row>
    <row r="17" spans="1:56" ht="39.950000000000003" customHeight="1" x14ac:dyDescent="0.4">
      <c r="A17" s="71"/>
      <c r="B17" s="86">
        <f t="shared" si="23"/>
        <v>4</v>
      </c>
      <c r="C17" s="223"/>
      <c r="D17" s="224"/>
      <c r="E17" s="225"/>
      <c r="F17" s="226"/>
      <c r="G17" s="227"/>
      <c r="H17" s="228"/>
      <c r="I17" s="228"/>
      <c r="J17" s="228"/>
      <c r="K17" s="229"/>
      <c r="L17" s="230"/>
      <c r="M17" s="231"/>
      <c r="N17" s="231"/>
      <c r="O17" s="232"/>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33">
        <f>IF($AZ$3="４週",SUM(P17:AQ17),IF($AZ$3="暦月",SUM(P17:AT17),""))</f>
        <v>0</v>
      </c>
      <c r="AV17" s="234"/>
      <c r="AW17" s="235">
        <f t="shared" si="22"/>
        <v>0</v>
      </c>
      <c r="AX17" s="236"/>
      <c r="AY17" s="203"/>
      <c r="AZ17" s="204"/>
      <c r="BA17" s="204"/>
      <c r="BB17" s="204"/>
      <c r="BC17" s="204"/>
      <c r="BD17" s="205"/>
    </row>
    <row r="18" spans="1:56" ht="39.950000000000003" customHeight="1" x14ac:dyDescent="0.4">
      <c r="A18" s="71"/>
      <c r="B18" s="86">
        <f t="shared" si="23"/>
        <v>5</v>
      </c>
      <c r="C18" s="223"/>
      <c r="D18" s="224"/>
      <c r="E18" s="225"/>
      <c r="F18" s="226"/>
      <c r="G18" s="227"/>
      <c r="H18" s="228"/>
      <c r="I18" s="228"/>
      <c r="J18" s="228"/>
      <c r="K18" s="229"/>
      <c r="L18" s="230"/>
      <c r="M18" s="231"/>
      <c r="N18" s="231"/>
      <c r="O18" s="232"/>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33">
        <f t="shared" ref="AU18:AU31" si="24">IF($AZ$3="４週",SUM(P18:AQ18),IF($AZ$3="暦月",SUM(P18:AT18),""))</f>
        <v>0</v>
      </c>
      <c r="AV18" s="234"/>
      <c r="AW18" s="235">
        <f t="shared" si="22"/>
        <v>0</v>
      </c>
      <c r="AX18" s="236"/>
      <c r="AY18" s="203"/>
      <c r="AZ18" s="204"/>
      <c r="BA18" s="204"/>
      <c r="BB18" s="204"/>
      <c r="BC18" s="204"/>
      <c r="BD18" s="205"/>
    </row>
    <row r="19" spans="1:56" ht="39.950000000000003" customHeight="1" x14ac:dyDescent="0.4">
      <c r="A19" s="71"/>
      <c r="B19" s="86">
        <f t="shared" si="23"/>
        <v>6</v>
      </c>
      <c r="C19" s="223"/>
      <c r="D19" s="224"/>
      <c r="E19" s="225"/>
      <c r="F19" s="226"/>
      <c r="G19" s="227"/>
      <c r="H19" s="228"/>
      <c r="I19" s="228"/>
      <c r="J19" s="228"/>
      <c r="K19" s="229"/>
      <c r="L19" s="230"/>
      <c r="M19" s="231"/>
      <c r="N19" s="231"/>
      <c r="O19" s="23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33">
        <f t="shared" si="24"/>
        <v>0</v>
      </c>
      <c r="AV19" s="234"/>
      <c r="AW19" s="235">
        <f t="shared" si="22"/>
        <v>0</v>
      </c>
      <c r="AX19" s="236"/>
      <c r="AY19" s="203"/>
      <c r="AZ19" s="204"/>
      <c r="BA19" s="204"/>
      <c r="BB19" s="204"/>
      <c r="BC19" s="204"/>
      <c r="BD19" s="205"/>
    </row>
    <row r="20" spans="1:56" ht="39.950000000000003" customHeight="1" x14ac:dyDescent="0.4">
      <c r="A20" s="71"/>
      <c r="B20" s="86">
        <f t="shared" si="23"/>
        <v>7</v>
      </c>
      <c r="C20" s="223"/>
      <c r="D20" s="224"/>
      <c r="E20" s="225"/>
      <c r="F20" s="226"/>
      <c r="G20" s="227"/>
      <c r="H20" s="228"/>
      <c r="I20" s="228"/>
      <c r="J20" s="228"/>
      <c r="K20" s="229"/>
      <c r="L20" s="230"/>
      <c r="M20" s="231"/>
      <c r="N20" s="231"/>
      <c r="O20" s="23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33">
        <f>IF($AZ$3="４週",SUM(P20:AQ20),IF($AZ$3="暦月",SUM(P20:AT20),""))</f>
        <v>0</v>
      </c>
      <c r="AV20" s="234"/>
      <c r="AW20" s="235">
        <f t="shared" si="22"/>
        <v>0</v>
      </c>
      <c r="AX20" s="236"/>
      <c r="AY20" s="203"/>
      <c r="AZ20" s="204"/>
      <c r="BA20" s="204"/>
      <c r="BB20" s="204"/>
      <c r="BC20" s="204"/>
      <c r="BD20" s="205"/>
    </row>
    <row r="21" spans="1:56" ht="39.950000000000003" customHeight="1" x14ac:dyDescent="0.4">
      <c r="A21" s="71"/>
      <c r="B21" s="86">
        <f t="shared" si="23"/>
        <v>8</v>
      </c>
      <c r="C21" s="223"/>
      <c r="D21" s="224"/>
      <c r="E21" s="225"/>
      <c r="F21" s="226"/>
      <c r="G21" s="227"/>
      <c r="H21" s="228"/>
      <c r="I21" s="228"/>
      <c r="J21" s="228"/>
      <c r="K21" s="229"/>
      <c r="L21" s="230"/>
      <c r="M21" s="231"/>
      <c r="N21" s="231"/>
      <c r="O21" s="23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33">
        <f t="shared" si="24"/>
        <v>0</v>
      </c>
      <c r="AV21" s="234"/>
      <c r="AW21" s="235">
        <f t="shared" si="22"/>
        <v>0</v>
      </c>
      <c r="AX21" s="236"/>
      <c r="AY21" s="203"/>
      <c r="AZ21" s="204"/>
      <c r="BA21" s="204"/>
      <c r="BB21" s="204"/>
      <c r="BC21" s="204"/>
      <c r="BD21" s="205"/>
    </row>
    <row r="22" spans="1:56" ht="39.950000000000003" customHeight="1" x14ac:dyDescent="0.4">
      <c r="A22" s="71"/>
      <c r="B22" s="86">
        <f t="shared" si="23"/>
        <v>9</v>
      </c>
      <c r="C22" s="223"/>
      <c r="D22" s="224"/>
      <c r="E22" s="225"/>
      <c r="F22" s="226"/>
      <c r="G22" s="227"/>
      <c r="H22" s="228"/>
      <c r="I22" s="228"/>
      <c r="J22" s="228"/>
      <c r="K22" s="229"/>
      <c r="L22" s="230"/>
      <c r="M22" s="231"/>
      <c r="N22" s="231"/>
      <c r="O22" s="23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33">
        <f t="shared" si="24"/>
        <v>0</v>
      </c>
      <c r="AV22" s="234"/>
      <c r="AW22" s="235">
        <f t="shared" si="22"/>
        <v>0</v>
      </c>
      <c r="AX22" s="236"/>
      <c r="AY22" s="203"/>
      <c r="AZ22" s="204"/>
      <c r="BA22" s="204"/>
      <c r="BB22" s="204"/>
      <c r="BC22" s="204"/>
      <c r="BD22" s="205"/>
    </row>
    <row r="23" spans="1:56" ht="39.950000000000003" customHeight="1" x14ac:dyDescent="0.4">
      <c r="A23" s="71"/>
      <c r="B23" s="86">
        <f t="shared" si="23"/>
        <v>10</v>
      </c>
      <c r="C23" s="223"/>
      <c r="D23" s="224"/>
      <c r="E23" s="225"/>
      <c r="F23" s="226"/>
      <c r="G23" s="227"/>
      <c r="H23" s="228"/>
      <c r="I23" s="228"/>
      <c r="J23" s="228"/>
      <c r="K23" s="229"/>
      <c r="L23" s="230"/>
      <c r="M23" s="231"/>
      <c r="N23" s="231"/>
      <c r="O23" s="23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33">
        <f t="shared" si="24"/>
        <v>0</v>
      </c>
      <c r="AV23" s="234"/>
      <c r="AW23" s="235">
        <f t="shared" si="22"/>
        <v>0</v>
      </c>
      <c r="AX23" s="236"/>
      <c r="AY23" s="203"/>
      <c r="AZ23" s="204"/>
      <c r="BA23" s="204"/>
      <c r="BB23" s="204"/>
      <c r="BC23" s="204"/>
      <c r="BD23" s="205"/>
    </row>
    <row r="24" spans="1:56" ht="39.950000000000003" customHeight="1" x14ac:dyDescent="0.4">
      <c r="A24" s="71"/>
      <c r="B24" s="86">
        <f t="shared" si="23"/>
        <v>11</v>
      </c>
      <c r="C24" s="223"/>
      <c r="D24" s="224"/>
      <c r="E24" s="225"/>
      <c r="F24" s="226"/>
      <c r="G24" s="227"/>
      <c r="H24" s="228"/>
      <c r="I24" s="228"/>
      <c r="J24" s="228"/>
      <c r="K24" s="229"/>
      <c r="L24" s="230"/>
      <c r="M24" s="231"/>
      <c r="N24" s="231"/>
      <c r="O24" s="23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33">
        <f t="shared" si="24"/>
        <v>0</v>
      </c>
      <c r="AV24" s="234"/>
      <c r="AW24" s="235">
        <f t="shared" si="22"/>
        <v>0</v>
      </c>
      <c r="AX24" s="236"/>
      <c r="AY24" s="203"/>
      <c r="AZ24" s="204"/>
      <c r="BA24" s="204"/>
      <c r="BB24" s="204"/>
      <c r="BC24" s="204"/>
      <c r="BD24" s="205"/>
    </row>
    <row r="25" spans="1:56" ht="39.950000000000003" customHeight="1" x14ac:dyDescent="0.4">
      <c r="A25" s="71"/>
      <c r="B25" s="86">
        <f t="shared" si="23"/>
        <v>12</v>
      </c>
      <c r="C25" s="223"/>
      <c r="D25" s="224"/>
      <c r="E25" s="225"/>
      <c r="F25" s="226"/>
      <c r="G25" s="227"/>
      <c r="H25" s="228"/>
      <c r="I25" s="228"/>
      <c r="J25" s="228"/>
      <c r="K25" s="229"/>
      <c r="L25" s="230"/>
      <c r="M25" s="231"/>
      <c r="N25" s="231"/>
      <c r="O25" s="23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33">
        <f t="shared" si="24"/>
        <v>0</v>
      </c>
      <c r="AV25" s="234"/>
      <c r="AW25" s="235">
        <f t="shared" si="22"/>
        <v>0</v>
      </c>
      <c r="AX25" s="236"/>
      <c r="AY25" s="203"/>
      <c r="AZ25" s="204"/>
      <c r="BA25" s="204"/>
      <c r="BB25" s="204"/>
      <c r="BC25" s="204"/>
      <c r="BD25" s="205"/>
    </row>
    <row r="26" spans="1:56" ht="39.950000000000003" customHeight="1" x14ac:dyDescent="0.4">
      <c r="A26" s="71"/>
      <c r="B26" s="86">
        <f t="shared" si="23"/>
        <v>13</v>
      </c>
      <c r="C26" s="223"/>
      <c r="D26" s="224"/>
      <c r="E26" s="225"/>
      <c r="F26" s="226"/>
      <c r="G26" s="227"/>
      <c r="H26" s="228"/>
      <c r="I26" s="228"/>
      <c r="J26" s="228"/>
      <c r="K26" s="229"/>
      <c r="L26" s="230"/>
      <c r="M26" s="231"/>
      <c r="N26" s="231"/>
      <c r="O26" s="23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33">
        <f t="shared" si="24"/>
        <v>0</v>
      </c>
      <c r="AV26" s="234"/>
      <c r="AW26" s="235">
        <f t="shared" si="22"/>
        <v>0</v>
      </c>
      <c r="AX26" s="236"/>
      <c r="AY26" s="203"/>
      <c r="AZ26" s="204"/>
      <c r="BA26" s="204"/>
      <c r="BB26" s="204"/>
      <c r="BC26" s="204"/>
      <c r="BD26" s="205"/>
    </row>
    <row r="27" spans="1:56" ht="39.950000000000003" customHeight="1" x14ac:dyDescent="0.4">
      <c r="A27" s="71"/>
      <c r="B27" s="86">
        <f t="shared" si="23"/>
        <v>14</v>
      </c>
      <c r="C27" s="223"/>
      <c r="D27" s="224"/>
      <c r="E27" s="225"/>
      <c r="F27" s="226"/>
      <c r="G27" s="227"/>
      <c r="H27" s="228"/>
      <c r="I27" s="228"/>
      <c r="J27" s="228"/>
      <c r="K27" s="229"/>
      <c r="L27" s="230"/>
      <c r="M27" s="231"/>
      <c r="N27" s="231"/>
      <c r="O27" s="23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33">
        <f t="shared" si="24"/>
        <v>0</v>
      </c>
      <c r="AV27" s="234"/>
      <c r="AW27" s="235">
        <f t="shared" si="22"/>
        <v>0</v>
      </c>
      <c r="AX27" s="236"/>
      <c r="AY27" s="203"/>
      <c r="AZ27" s="204"/>
      <c r="BA27" s="204"/>
      <c r="BB27" s="204"/>
      <c r="BC27" s="204"/>
      <c r="BD27" s="205"/>
    </row>
    <row r="28" spans="1:56" ht="39.950000000000003" customHeight="1" x14ac:dyDescent="0.4">
      <c r="A28" s="71"/>
      <c r="B28" s="86">
        <f t="shared" si="23"/>
        <v>15</v>
      </c>
      <c r="C28" s="223"/>
      <c r="D28" s="224"/>
      <c r="E28" s="225"/>
      <c r="F28" s="226"/>
      <c r="G28" s="227"/>
      <c r="H28" s="228"/>
      <c r="I28" s="228"/>
      <c r="J28" s="228"/>
      <c r="K28" s="229"/>
      <c r="L28" s="230"/>
      <c r="M28" s="231"/>
      <c r="N28" s="231"/>
      <c r="O28" s="23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33">
        <f t="shared" si="24"/>
        <v>0</v>
      </c>
      <c r="AV28" s="234"/>
      <c r="AW28" s="235">
        <f t="shared" si="22"/>
        <v>0</v>
      </c>
      <c r="AX28" s="236"/>
      <c r="AY28" s="203"/>
      <c r="AZ28" s="204"/>
      <c r="BA28" s="204"/>
      <c r="BB28" s="204"/>
      <c r="BC28" s="204"/>
      <c r="BD28" s="205"/>
    </row>
    <row r="29" spans="1:56" ht="39.950000000000003" customHeight="1" x14ac:dyDescent="0.4">
      <c r="A29" s="71"/>
      <c r="B29" s="86">
        <f t="shared" si="23"/>
        <v>16</v>
      </c>
      <c r="C29" s="223"/>
      <c r="D29" s="224"/>
      <c r="E29" s="225"/>
      <c r="F29" s="226"/>
      <c r="G29" s="227"/>
      <c r="H29" s="228"/>
      <c r="I29" s="228"/>
      <c r="J29" s="228"/>
      <c r="K29" s="229"/>
      <c r="L29" s="230"/>
      <c r="M29" s="231"/>
      <c r="N29" s="231"/>
      <c r="O29" s="23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33">
        <f t="shared" si="24"/>
        <v>0</v>
      </c>
      <c r="AV29" s="234"/>
      <c r="AW29" s="235">
        <f t="shared" si="22"/>
        <v>0</v>
      </c>
      <c r="AX29" s="236"/>
      <c r="AY29" s="203"/>
      <c r="AZ29" s="204"/>
      <c r="BA29" s="204"/>
      <c r="BB29" s="204"/>
      <c r="BC29" s="204"/>
      <c r="BD29" s="205"/>
    </row>
    <row r="30" spans="1:56" ht="39.950000000000003" customHeight="1" x14ac:dyDescent="0.4">
      <c r="A30" s="71"/>
      <c r="B30" s="86">
        <f t="shared" si="23"/>
        <v>17</v>
      </c>
      <c r="C30" s="223"/>
      <c r="D30" s="224"/>
      <c r="E30" s="225"/>
      <c r="F30" s="226"/>
      <c r="G30" s="227"/>
      <c r="H30" s="228"/>
      <c r="I30" s="228"/>
      <c r="J30" s="228"/>
      <c r="K30" s="229"/>
      <c r="L30" s="230"/>
      <c r="M30" s="231"/>
      <c r="N30" s="231"/>
      <c r="O30" s="232"/>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33">
        <f t="shared" si="24"/>
        <v>0</v>
      </c>
      <c r="AV30" s="234"/>
      <c r="AW30" s="235">
        <f t="shared" si="22"/>
        <v>0</v>
      </c>
      <c r="AX30" s="236"/>
      <c r="AY30" s="203"/>
      <c r="AZ30" s="204"/>
      <c r="BA30" s="204"/>
      <c r="BB30" s="204"/>
      <c r="BC30" s="204"/>
      <c r="BD30" s="205"/>
    </row>
    <row r="31" spans="1:56" ht="39.950000000000003" customHeight="1" thickBot="1" x14ac:dyDescent="0.45">
      <c r="A31" s="71"/>
      <c r="B31" s="87">
        <f t="shared" si="23"/>
        <v>18</v>
      </c>
      <c r="C31" s="206"/>
      <c r="D31" s="207"/>
      <c r="E31" s="208"/>
      <c r="F31" s="209"/>
      <c r="G31" s="210"/>
      <c r="H31" s="211"/>
      <c r="I31" s="211"/>
      <c r="J31" s="211"/>
      <c r="K31" s="212"/>
      <c r="L31" s="213"/>
      <c r="M31" s="214"/>
      <c r="N31" s="214"/>
      <c r="O31" s="215"/>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16">
        <f t="shared" si="24"/>
        <v>0</v>
      </c>
      <c r="AV31" s="217"/>
      <c r="AW31" s="218">
        <f t="shared" si="22"/>
        <v>0</v>
      </c>
      <c r="AX31" s="219"/>
      <c r="AY31" s="220"/>
      <c r="AZ31" s="221"/>
      <c r="BA31" s="221"/>
      <c r="BB31" s="221"/>
      <c r="BC31" s="221"/>
      <c r="BD31" s="222"/>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01" t="s">
        <v>35</v>
      </c>
      <c r="D34" s="201"/>
      <c r="E34" s="201" t="s">
        <v>36</v>
      </c>
      <c r="F34" s="201"/>
      <c r="G34" s="201"/>
      <c r="H34" s="201"/>
      <c r="I34" s="98"/>
      <c r="J34" s="202" t="s">
        <v>39</v>
      </c>
      <c r="K34" s="202"/>
      <c r="L34" s="202"/>
      <c r="M34" s="202"/>
      <c r="N34" s="67"/>
      <c r="O34" s="67"/>
      <c r="P34" s="96" t="s">
        <v>47</v>
      </c>
      <c r="Q34" s="96"/>
      <c r="R34" s="98"/>
      <c r="S34" s="98"/>
      <c r="T34" s="176" t="s">
        <v>7</v>
      </c>
      <c r="U34" s="178"/>
      <c r="V34" s="176" t="s">
        <v>8</v>
      </c>
      <c r="W34" s="177"/>
      <c r="X34" s="177"/>
      <c r="Y34" s="178"/>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75"/>
      <c r="D35" s="175"/>
      <c r="E35" s="175" t="s">
        <v>37</v>
      </c>
      <c r="F35" s="175"/>
      <c r="G35" s="175" t="s">
        <v>38</v>
      </c>
      <c r="H35" s="175"/>
      <c r="I35" s="98"/>
      <c r="J35" s="175" t="s">
        <v>37</v>
      </c>
      <c r="K35" s="175"/>
      <c r="L35" s="175" t="s">
        <v>38</v>
      </c>
      <c r="M35" s="175"/>
      <c r="N35" s="67"/>
      <c r="O35" s="67"/>
      <c r="P35" s="96" t="s">
        <v>44</v>
      </c>
      <c r="Q35" s="96"/>
      <c r="R35" s="98"/>
      <c r="S35" s="98"/>
      <c r="T35" s="176" t="s">
        <v>3</v>
      </c>
      <c r="U35" s="178"/>
      <c r="V35" s="176" t="s">
        <v>50</v>
      </c>
      <c r="W35" s="177"/>
      <c r="X35" s="177"/>
      <c r="Y35" s="178"/>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76" t="s">
        <v>3</v>
      </c>
      <c r="D36" s="178"/>
      <c r="E36" s="193">
        <f>SUMIFS($AU$14:$AV$31,$C$14:$D$31,"介護支援専門員",$E$14:$F$31,"A")</f>
        <v>0</v>
      </c>
      <c r="F36" s="194"/>
      <c r="G36" s="195">
        <f>SUMIFS($AW$14:$AX$31,$C$14:$D$31,"介護支援専門員",$E$14:$F$31,"A")</f>
        <v>0</v>
      </c>
      <c r="H36" s="196"/>
      <c r="I36" s="112"/>
      <c r="J36" s="197">
        <v>0</v>
      </c>
      <c r="K36" s="198"/>
      <c r="L36" s="197">
        <v>0</v>
      </c>
      <c r="M36" s="198"/>
      <c r="N36" s="111"/>
      <c r="O36" s="111"/>
      <c r="P36" s="197">
        <v>0</v>
      </c>
      <c r="Q36" s="198"/>
      <c r="R36" s="98"/>
      <c r="S36" s="98"/>
      <c r="T36" s="176" t="s">
        <v>4</v>
      </c>
      <c r="U36" s="178"/>
      <c r="V36" s="176" t="s">
        <v>51</v>
      </c>
      <c r="W36" s="177"/>
      <c r="X36" s="177"/>
      <c r="Y36" s="178"/>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76" t="s">
        <v>4</v>
      </c>
      <c r="D37" s="178"/>
      <c r="E37" s="193">
        <f>SUMIFS($AU$14:$AV$31,$C$14:$D$31,"介護支援専門員",$E$14:$F$31,"B")</f>
        <v>0</v>
      </c>
      <c r="F37" s="194"/>
      <c r="G37" s="195">
        <f>SUMIFS($AW$14:$AX$31,$C$14:$D$31,"介護支援専門員",$E$14:$F$31,"B")</f>
        <v>0</v>
      </c>
      <c r="H37" s="196"/>
      <c r="I37" s="112"/>
      <c r="J37" s="197">
        <v>0</v>
      </c>
      <c r="K37" s="198"/>
      <c r="L37" s="197">
        <v>0</v>
      </c>
      <c r="M37" s="198"/>
      <c r="N37" s="111"/>
      <c r="O37" s="111"/>
      <c r="P37" s="197">
        <v>0</v>
      </c>
      <c r="Q37" s="198"/>
      <c r="R37" s="98"/>
      <c r="S37" s="98"/>
      <c r="T37" s="176" t="s">
        <v>5</v>
      </c>
      <c r="U37" s="178"/>
      <c r="V37" s="176" t="s">
        <v>52</v>
      </c>
      <c r="W37" s="177"/>
      <c r="X37" s="177"/>
      <c r="Y37" s="178"/>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76" t="s">
        <v>5</v>
      </c>
      <c r="D38" s="178"/>
      <c r="E38" s="193">
        <f>SUMIFS($AU$14:$AV$31,$C$14:$D$31,"介護支援専門員",$E$14:$F$31,"C")</f>
        <v>0</v>
      </c>
      <c r="F38" s="194"/>
      <c r="G38" s="195">
        <f>SUMIFS($AW$14:$AX$31,$C$14:$D$31,"介護支援専門員",$E$14:$F$31,"C")</f>
        <v>0</v>
      </c>
      <c r="H38" s="196"/>
      <c r="I38" s="112"/>
      <c r="J38" s="197">
        <v>0</v>
      </c>
      <c r="K38" s="198"/>
      <c r="L38" s="199">
        <v>0</v>
      </c>
      <c r="M38" s="200"/>
      <c r="N38" s="111"/>
      <c r="O38" s="111"/>
      <c r="P38" s="193" t="s">
        <v>30</v>
      </c>
      <c r="Q38" s="194"/>
      <c r="R38" s="98"/>
      <c r="S38" s="98"/>
      <c r="T38" s="176" t="s">
        <v>6</v>
      </c>
      <c r="U38" s="178"/>
      <c r="V38" s="176" t="s">
        <v>69</v>
      </c>
      <c r="W38" s="177"/>
      <c r="X38" s="177"/>
      <c r="Y38" s="178"/>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76" t="s">
        <v>6</v>
      </c>
      <c r="D39" s="178"/>
      <c r="E39" s="193">
        <f>SUMIFS($AU$14:$AV$31,$C$14:$D$31,"介護支援専門員",$E$14:$F$31,"D")</f>
        <v>0</v>
      </c>
      <c r="F39" s="194"/>
      <c r="G39" s="195">
        <f>SUMIFS($AW$14:$AX$31,$C$14:$D$31,"介護支援専門員",$E$14:$F$31,"D")</f>
        <v>0</v>
      </c>
      <c r="H39" s="196"/>
      <c r="I39" s="112"/>
      <c r="J39" s="197">
        <v>0</v>
      </c>
      <c r="K39" s="198"/>
      <c r="L39" s="199">
        <v>0</v>
      </c>
      <c r="M39" s="200"/>
      <c r="N39" s="111"/>
      <c r="O39" s="111"/>
      <c r="P39" s="193" t="s">
        <v>30</v>
      </c>
      <c r="Q39" s="194"/>
      <c r="R39" s="98"/>
      <c r="S39" s="98"/>
      <c r="T39" s="98"/>
      <c r="U39" s="190"/>
      <c r="V39" s="190"/>
      <c r="W39" s="191"/>
      <c r="X39" s="191"/>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76" t="s">
        <v>27</v>
      </c>
      <c r="D40" s="178"/>
      <c r="E40" s="193">
        <f>SUM(E36:F39)</f>
        <v>0</v>
      </c>
      <c r="F40" s="194"/>
      <c r="G40" s="195">
        <f>SUM(G36:H39)</f>
        <v>0</v>
      </c>
      <c r="H40" s="196"/>
      <c r="I40" s="112"/>
      <c r="J40" s="193">
        <f>SUM(J36:K39)</f>
        <v>0</v>
      </c>
      <c r="K40" s="194"/>
      <c r="L40" s="193">
        <f>SUM(L36:M39)</f>
        <v>0</v>
      </c>
      <c r="M40" s="194"/>
      <c r="N40" s="111"/>
      <c r="O40" s="111"/>
      <c r="P40" s="193">
        <f>SUM(P36:Q37)</f>
        <v>0</v>
      </c>
      <c r="Q40" s="194"/>
      <c r="R40" s="98"/>
      <c r="S40" s="98"/>
      <c r="T40" s="98"/>
      <c r="U40" s="190"/>
      <c r="V40" s="190"/>
      <c r="W40" s="191"/>
      <c r="X40" s="191"/>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85" t="s">
        <v>90</v>
      </c>
      <c r="K42" s="186"/>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75" t="s">
        <v>42</v>
      </c>
      <c r="N44" s="175"/>
      <c r="O44" s="175"/>
      <c r="P44" s="175"/>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87">
        <f>IF($J$42="週",L40,J40)</f>
        <v>0</v>
      </c>
      <c r="D45" s="188"/>
      <c r="E45" s="188"/>
      <c r="F45" s="189"/>
      <c r="G45" s="145" t="s">
        <v>28</v>
      </c>
      <c r="H45" s="176">
        <f>IF($J$42="週",$AV$5,$AZ$5)</f>
        <v>40</v>
      </c>
      <c r="I45" s="177"/>
      <c r="J45" s="177"/>
      <c r="K45" s="178"/>
      <c r="L45" s="145" t="s">
        <v>29</v>
      </c>
      <c r="M45" s="179">
        <f>ROUNDDOWN(C45/H45,1)</f>
        <v>0</v>
      </c>
      <c r="N45" s="180"/>
      <c r="O45" s="180"/>
      <c r="P45" s="181"/>
      <c r="Q45" s="98"/>
      <c r="R45" s="98"/>
      <c r="S45" s="98"/>
      <c r="T45" s="98"/>
      <c r="U45" s="192"/>
      <c r="V45" s="192"/>
      <c r="W45" s="192"/>
      <c r="X45" s="192"/>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75" t="s">
        <v>27</v>
      </c>
      <c r="N49" s="175"/>
      <c r="O49" s="175"/>
      <c r="P49" s="175"/>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76">
        <f>P40</f>
        <v>0</v>
      </c>
      <c r="D50" s="177"/>
      <c r="E50" s="177"/>
      <c r="F50" s="178"/>
      <c r="G50" s="145" t="s">
        <v>81</v>
      </c>
      <c r="H50" s="179">
        <f>M45</f>
        <v>0</v>
      </c>
      <c r="I50" s="180"/>
      <c r="J50" s="180"/>
      <c r="K50" s="181"/>
      <c r="L50" s="145" t="s">
        <v>29</v>
      </c>
      <c r="M50" s="182">
        <f>ROUNDDOWN(C50+H50,1)</f>
        <v>0</v>
      </c>
      <c r="N50" s="183"/>
      <c r="O50" s="183"/>
      <c r="P50" s="184"/>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G6" sqref="G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90" t="s">
        <v>110</v>
      </c>
      <c r="AN1" s="290"/>
      <c r="AO1" s="290"/>
      <c r="AP1" s="290"/>
      <c r="AQ1" s="290"/>
      <c r="AR1" s="290"/>
      <c r="AS1" s="290"/>
      <c r="AT1" s="290"/>
      <c r="AU1" s="290"/>
      <c r="AV1" s="290"/>
      <c r="AW1" s="290"/>
      <c r="AX1" s="290"/>
      <c r="AY1" s="290"/>
      <c r="AZ1" s="290"/>
      <c r="BA1" s="29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91">
        <v>3</v>
      </c>
      <c r="V2" s="291"/>
      <c r="W2" s="39" t="s">
        <v>16</v>
      </c>
      <c r="X2" s="292">
        <f>IF(U2=0,"",YEAR(DATE(2018+U2,1,1)))</f>
        <v>2021</v>
      </c>
      <c r="Y2" s="292"/>
      <c r="Z2" s="41" t="s">
        <v>20</v>
      </c>
      <c r="AA2" s="41" t="s">
        <v>21</v>
      </c>
      <c r="AB2" s="291">
        <v>4</v>
      </c>
      <c r="AC2" s="291"/>
      <c r="AD2" s="41" t="s">
        <v>22</v>
      </c>
      <c r="AE2" s="41"/>
      <c r="AF2" s="41"/>
      <c r="AG2" s="41"/>
      <c r="AH2" s="41"/>
      <c r="AI2" s="41"/>
      <c r="AJ2" s="40"/>
      <c r="AK2" s="39" t="s">
        <v>17</v>
      </c>
      <c r="AL2" s="39" t="s">
        <v>16</v>
      </c>
      <c r="AM2" s="291"/>
      <c r="AN2" s="291"/>
      <c r="AO2" s="291"/>
      <c r="AP2" s="291"/>
      <c r="AQ2" s="291"/>
      <c r="AR2" s="291"/>
      <c r="AS2" s="291"/>
      <c r="AT2" s="291"/>
      <c r="AU2" s="291"/>
      <c r="AV2" s="291"/>
      <c r="AW2" s="291"/>
      <c r="AX2" s="291"/>
      <c r="AY2" s="291"/>
      <c r="AZ2" s="291"/>
      <c r="BA2" s="29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93" t="s">
        <v>99</v>
      </c>
      <c r="BA3" s="293"/>
      <c r="BB3" s="293"/>
      <c r="BC3" s="29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93" t="s">
        <v>94</v>
      </c>
      <c r="BA4" s="293"/>
      <c r="BB4" s="293"/>
      <c r="BC4" s="29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84">
        <v>40</v>
      </c>
      <c r="AW5" s="285"/>
      <c r="AX5" s="61" t="s">
        <v>23</v>
      </c>
      <c r="AY5" s="60"/>
      <c r="AZ5" s="284">
        <v>160</v>
      </c>
      <c r="BA5" s="285"/>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84">
        <v>100</v>
      </c>
      <c r="BA6" s="285"/>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8">
        <f>DAY(EOMONTH(DATE(X2,AB2,1),0))</f>
        <v>30</v>
      </c>
      <c r="BA7" s="289"/>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67" t="s">
        <v>26</v>
      </c>
      <c r="C9" s="270" t="s">
        <v>126</v>
      </c>
      <c r="D9" s="271"/>
      <c r="E9" s="276" t="s">
        <v>127</v>
      </c>
      <c r="F9" s="271"/>
      <c r="G9" s="276" t="s">
        <v>128</v>
      </c>
      <c r="H9" s="270"/>
      <c r="I9" s="270"/>
      <c r="J9" s="270"/>
      <c r="K9" s="271"/>
      <c r="L9" s="276" t="s">
        <v>129</v>
      </c>
      <c r="M9" s="270"/>
      <c r="N9" s="270"/>
      <c r="O9" s="279"/>
      <c r="P9" s="282" t="s">
        <v>130</v>
      </c>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54" t="str">
        <f>IF(AZ3="４週","(10)1～4週目の勤務時間数合計","(11)1か月の勤務時間数合計")</f>
        <v>(10)1～4週目の勤務時間数合計</v>
      </c>
      <c r="AV9" s="255"/>
      <c r="AW9" s="254" t="s">
        <v>131</v>
      </c>
      <c r="AX9" s="255"/>
      <c r="AY9" s="262" t="s">
        <v>132</v>
      </c>
      <c r="AZ9" s="262"/>
      <c r="BA9" s="262"/>
      <c r="BB9" s="262"/>
      <c r="BC9" s="262"/>
      <c r="BD9" s="262"/>
    </row>
    <row r="10" spans="1:57" ht="20.25" customHeight="1" thickBot="1" x14ac:dyDescent="0.45">
      <c r="A10" s="71"/>
      <c r="B10" s="268"/>
      <c r="C10" s="272"/>
      <c r="D10" s="273"/>
      <c r="E10" s="277"/>
      <c r="F10" s="273"/>
      <c r="G10" s="277"/>
      <c r="H10" s="272"/>
      <c r="I10" s="272"/>
      <c r="J10" s="272"/>
      <c r="K10" s="273"/>
      <c r="L10" s="277"/>
      <c r="M10" s="272"/>
      <c r="N10" s="272"/>
      <c r="O10" s="280"/>
      <c r="P10" s="264" t="s">
        <v>10</v>
      </c>
      <c r="Q10" s="265"/>
      <c r="R10" s="265"/>
      <c r="S10" s="265"/>
      <c r="T10" s="265"/>
      <c r="U10" s="265"/>
      <c r="V10" s="266"/>
      <c r="W10" s="264" t="s">
        <v>11</v>
      </c>
      <c r="X10" s="265"/>
      <c r="Y10" s="265"/>
      <c r="Z10" s="265"/>
      <c r="AA10" s="265"/>
      <c r="AB10" s="265"/>
      <c r="AC10" s="266"/>
      <c r="AD10" s="264" t="s">
        <v>12</v>
      </c>
      <c r="AE10" s="265"/>
      <c r="AF10" s="265"/>
      <c r="AG10" s="265"/>
      <c r="AH10" s="265"/>
      <c r="AI10" s="265"/>
      <c r="AJ10" s="266"/>
      <c r="AK10" s="264" t="s">
        <v>13</v>
      </c>
      <c r="AL10" s="265"/>
      <c r="AM10" s="265"/>
      <c r="AN10" s="265"/>
      <c r="AO10" s="265"/>
      <c r="AP10" s="265"/>
      <c r="AQ10" s="266"/>
      <c r="AR10" s="264" t="s">
        <v>14</v>
      </c>
      <c r="AS10" s="265"/>
      <c r="AT10" s="266"/>
      <c r="AU10" s="256"/>
      <c r="AV10" s="257"/>
      <c r="AW10" s="256"/>
      <c r="AX10" s="257"/>
      <c r="AY10" s="262"/>
      <c r="AZ10" s="262"/>
      <c r="BA10" s="262"/>
      <c r="BB10" s="262"/>
      <c r="BC10" s="262"/>
      <c r="BD10" s="262"/>
    </row>
    <row r="11" spans="1:57" ht="20.25" customHeight="1" thickBot="1" x14ac:dyDescent="0.45">
      <c r="A11" s="71"/>
      <c r="B11" s="268"/>
      <c r="C11" s="272"/>
      <c r="D11" s="273"/>
      <c r="E11" s="277"/>
      <c r="F11" s="273"/>
      <c r="G11" s="277"/>
      <c r="H11" s="272"/>
      <c r="I11" s="272"/>
      <c r="J11" s="272"/>
      <c r="K11" s="273"/>
      <c r="L11" s="277"/>
      <c r="M11" s="272"/>
      <c r="N11" s="272"/>
      <c r="O11" s="280"/>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56"/>
      <c r="AV11" s="257"/>
      <c r="AW11" s="256"/>
      <c r="AX11" s="257"/>
      <c r="AY11" s="262"/>
      <c r="AZ11" s="262"/>
      <c r="BA11" s="262"/>
      <c r="BB11" s="262"/>
      <c r="BC11" s="262"/>
      <c r="BD11" s="262"/>
    </row>
    <row r="12" spans="1:57" ht="20.25" hidden="1" customHeight="1" thickBot="1" x14ac:dyDescent="0.45">
      <c r="A12" s="71"/>
      <c r="B12" s="268"/>
      <c r="C12" s="272"/>
      <c r="D12" s="273"/>
      <c r="E12" s="277"/>
      <c r="F12" s="273"/>
      <c r="G12" s="277"/>
      <c r="H12" s="272"/>
      <c r="I12" s="272"/>
      <c r="J12" s="272"/>
      <c r="K12" s="273"/>
      <c r="L12" s="277"/>
      <c r="M12" s="272"/>
      <c r="N12" s="272"/>
      <c r="O12" s="280"/>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58"/>
      <c r="AV12" s="259"/>
      <c r="AW12" s="258"/>
      <c r="AX12" s="259"/>
      <c r="AY12" s="263"/>
      <c r="AZ12" s="263"/>
      <c r="BA12" s="263"/>
      <c r="BB12" s="263"/>
      <c r="BC12" s="263"/>
      <c r="BD12" s="263"/>
    </row>
    <row r="13" spans="1:57" ht="20.25" customHeight="1" thickBot="1" x14ac:dyDescent="0.45">
      <c r="A13" s="71"/>
      <c r="B13" s="269"/>
      <c r="C13" s="274"/>
      <c r="D13" s="275"/>
      <c r="E13" s="278"/>
      <c r="F13" s="275"/>
      <c r="G13" s="278"/>
      <c r="H13" s="274"/>
      <c r="I13" s="274"/>
      <c r="J13" s="274"/>
      <c r="K13" s="275"/>
      <c r="L13" s="278"/>
      <c r="M13" s="274"/>
      <c r="N13" s="274"/>
      <c r="O13" s="281"/>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60"/>
      <c r="AV13" s="261"/>
      <c r="AW13" s="260"/>
      <c r="AX13" s="261"/>
      <c r="AY13" s="262"/>
      <c r="AZ13" s="262"/>
      <c r="BA13" s="262"/>
      <c r="BB13" s="262"/>
      <c r="BC13" s="262"/>
      <c r="BD13" s="262"/>
    </row>
    <row r="14" spans="1:57" ht="39.950000000000003" customHeight="1" x14ac:dyDescent="0.4">
      <c r="A14" s="71"/>
      <c r="B14" s="110">
        <v>1</v>
      </c>
      <c r="C14" s="240"/>
      <c r="D14" s="241"/>
      <c r="E14" s="242"/>
      <c r="F14" s="243"/>
      <c r="G14" s="244"/>
      <c r="H14" s="245"/>
      <c r="I14" s="245"/>
      <c r="J14" s="245"/>
      <c r="K14" s="246"/>
      <c r="L14" s="247"/>
      <c r="M14" s="248"/>
      <c r="N14" s="248"/>
      <c r="O14" s="249"/>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50">
        <f>IF($AZ$3="４週",SUM(P14:AQ14),IF($AZ$3="暦月",SUM(P14:AT14),""))</f>
        <v>0</v>
      </c>
      <c r="AV14" s="251"/>
      <c r="AW14" s="252">
        <f t="shared" ref="AW14:AW45" si="1">IF($AZ$3="４週",AU14/4,IF($AZ$3="暦月",AU14/($AZ$7/7),""))</f>
        <v>0</v>
      </c>
      <c r="AX14" s="253"/>
      <c r="AY14" s="237"/>
      <c r="AZ14" s="238"/>
      <c r="BA14" s="238"/>
      <c r="BB14" s="238"/>
      <c r="BC14" s="238"/>
      <c r="BD14" s="239"/>
    </row>
    <row r="15" spans="1:57" ht="39.950000000000003" customHeight="1" x14ac:dyDescent="0.4">
      <c r="A15" s="71"/>
      <c r="B15" s="86">
        <f t="shared" ref="B15:B30" si="2">B14+1</f>
        <v>2</v>
      </c>
      <c r="C15" s="223"/>
      <c r="D15" s="224"/>
      <c r="E15" s="225"/>
      <c r="F15" s="226"/>
      <c r="G15" s="227"/>
      <c r="H15" s="228"/>
      <c r="I15" s="228"/>
      <c r="J15" s="228"/>
      <c r="K15" s="229"/>
      <c r="L15" s="230"/>
      <c r="M15" s="231"/>
      <c r="N15" s="231"/>
      <c r="O15" s="232"/>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33">
        <f>IF($AZ$3="４週",SUM(P15:AQ15),IF($AZ$3="暦月",SUM(P15:AT15),""))</f>
        <v>0</v>
      </c>
      <c r="AV15" s="234"/>
      <c r="AW15" s="235">
        <f t="shared" si="1"/>
        <v>0</v>
      </c>
      <c r="AX15" s="236"/>
      <c r="AY15" s="203"/>
      <c r="AZ15" s="204"/>
      <c r="BA15" s="204"/>
      <c r="BB15" s="204"/>
      <c r="BC15" s="204"/>
      <c r="BD15" s="205"/>
    </row>
    <row r="16" spans="1:57" ht="39.950000000000003" customHeight="1" x14ac:dyDescent="0.4">
      <c r="A16" s="71"/>
      <c r="B16" s="86">
        <f t="shared" si="2"/>
        <v>3</v>
      </c>
      <c r="C16" s="223"/>
      <c r="D16" s="224"/>
      <c r="E16" s="225"/>
      <c r="F16" s="226"/>
      <c r="G16" s="227"/>
      <c r="H16" s="228"/>
      <c r="I16" s="228"/>
      <c r="J16" s="228"/>
      <c r="K16" s="229"/>
      <c r="L16" s="230"/>
      <c r="M16" s="231"/>
      <c r="N16" s="231"/>
      <c r="O16" s="232"/>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33">
        <f>IF($AZ$3="４週",SUM(P16:AQ16),IF($AZ$3="暦月",SUM(P16:AT16),""))</f>
        <v>0</v>
      </c>
      <c r="AV16" s="234"/>
      <c r="AW16" s="235">
        <f t="shared" si="1"/>
        <v>0</v>
      </c>
      <c r="AX16" s="236"/>
      <c r="AY16" s="203"/>
      <c r="AZ16" s="204"/>
      <c r="BA16" s="204"/>
      <c r="BB16" s="204"/>
      <c r="BC16" s="204"/>
      <c r="BD16" s="205"/>
    </row>
    <row r="17" spans="1:56" ht="39.950000000000003" customHeight="1" x14ac:dyDescent="0.4">
      <c r="A17" s="71"/>
      <c r="B17" s="86">
        <f t="shared" si="2"/>
        <v>4</v>
      </c>
      <c r="C17" s="223"/>
      <c r="D17" s="224"/>
      <c r="E17" s="225"/>
      <c r="F17" s="226"/>
      <c r="G17" s="227"/>
      <c r="H17" s="228"/>
      <c r="I17" s="228"/>
      <c r="J17" s="228"/>
      <c r="K17" s="229"/>
      <c r="L17" s="230"/>
      <c r="M17" s="231"/>
      <c r="N17" s="231"/>
      <c r="O17" s="232"/>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33">
        <f>IF($AZ$3="４週",SUM(P17:AQ17),IF($AZ$3="暦月",SUM(P17:AT17),""))</f>
        <v>0</v>
      </c>
      <c r="AV17" s="234"/>
      <c r="AW17" s="235">
        <f t="shared" si="1"/>
        <v>0</v>
      </c>
      <c r="AX17" s="236"/>
      <c r="AY17" s="203"/>
      <c r="AZ17" s="204"/>
      <c r="BA17" s="204"/>
      <c r="BB17" s="204"/>
      <c r="BC17" s="204"/>
      <c r="BD17" s="205"/>
    </row>
    <row r="18" spans="1:56" ht="39.950000000000003" customHeight="1" x14ac:dyDescent="0.4">
      <c r="A18" s="71"/>
      <c r="B18" s="86">
        <f t="shared" si="2"/>
        <v>5</v>
      </c>
      <c r="C18" s="223"/>
      <c r="D18" s="224"/>
      <c r="E18" s="225"/>
      <c r="F18" s="226"/>
      <c r="G18" s="227"/>
      <c r="H18" s="228"/>
      <c r="I18" s="228"/>
      <c r="J18" s="228"/>
      <c r="K18" s="229"/>
      <c r="L18" s="230"/>
      <c r="M18" s="231"/>
      <c r="N18" s="231"/>
      <c r="O18" s="232"/>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33">
        <f t="shared" ref="AU18:AU113" si="3">IF($AZ$3="４週",SUM(P18:AQ18),IF($AZ$3="暦月",SUM(P18:AT18),""))</f>
        <v>0</v>
      </c>
      <c r="AV18" s="234"/>
      <c r="AW18" s="235">
        <f t="shared" si="1"/>
        <v>0</v>
      </c>
      <c r="AX18" s="236"/>
      <c r="AY18" s="203"/>
      <c r="AZ18" s="204"/>
      <c r="BA18" s="204"/>
      <c r="BB18" s="204"/>
      <c r="BC18" s="204"/>
      <c r="BD18" s="205"/>
    </row>
    <row r="19" spans="1:56" ht="39.950000000000003" customHeight="1" x14ac:dyDescent="0.4">
      <c r="A19" s="71"/>
      <c r="B19" s="86">
        <f t="shared" si="2"/>
        <v>6</v>
      </c>
      <c r="C19" s="223"/>
      <c r="D19" s="224"/>
      <c r="E19" s="225"/>
      <c r="F19" s="226"/>
      <c r="G19" s="227"/>
      <c r="H19" s="228"/>
      <c r="I19" s="228"/>
      <c r="J19" s="228"/>
      <c r="K19" s="229"/>
      <c r="L19" s="230"/>
      <c r="M19" s="231"/>
      <c r="N19" s="231"/>
      <c r="O19" s="23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33">
        <f t="shared" si="3"/>
        <v>0</v>
      </c>
      <c r="AV19" s="234"/>
      <c r="AW19" s="235">
        <f t="shared" si="1"/>
        <v>0</v>
      </c>
      <c r="AX19" s="236"/>
      <c r="AY19" s="203"/>
      <c r="AZ19" s="204"/>
      <c r="BA19" s="204"/>
      <c r="BB19" s="204"/>
      <c r="BC19" s="204"/>
      <c r="BD19" s="205"/>
    </row>
    <row r="20" spans="1:56" ht="39.950000000000003" customHeight="1" x14ac:dyDescent="0.4">
      <c r="A20" s="71"/>
      <c r="B20" s="86">
        <f t="shared" si="2"/>
        <v>7</v>
      </c>
      <c r="C20" s="223"/>
      <c r="D20" s="224"/>
      <c r="E20" s="225"/>
      <c r="F20" s="226"/>
      <c r="G20" s="227"/>
      <c r="H20" s="228"/>
      <c r="I20" s="228"/>
      <c r="J20" s="228"/>
      <c r="K20" s="229"/>
      <c r="L20" s="230"/>
      <c r="M20" s="231"/>
      <c r="N20" s="231"/>
      <c r="O20" s="23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33">
        <f>IF($AZ$3="４週",SUM(P20:AQ20),IF($AZ$3="暦月",SUM(P20:AT20),""))</f>
        <v>0</v>
      </c>
      <c r="AV20" s="234"/>
      <c r="AW20" s="235">
        <f t="shared" si="1"/>
        <v>0</v>
      </c>
      <c r="AX20" s="236"/>
      <c r="AY20" s="203"/>
      <c r="AZ20" s="204"/>
      <c r="BA20" s="204"/>
      <c r="BB20" s="204"/>
      <c r="BC20" s="204"/>
      <c r="BD20" s="205"/>
    </row>
    <row r="21" spans="1:56" ht="39.950000000000003" customHeight="1" x14ac:dyDescent="0.4">
      <c r="A21" s="71"/>
      <c r="B21" s="86">
        <f t="shared" si="2"/>
        <v>8</v>
      </c>
      <c r="C21" s="223"/>
      <c r="D21" s="224"/>
      <c r="E21" s="225"/>
      <c r="F21" s="226"/>
      <c r="G21" s="227"/>
      <c r="H21" s="228"/>
      <c r="I21" s="228"/>
      <c r="J21" s="228"/>
      <c r="K21" s="229"/>
      <c r="L21" s="230"/>
      <c r="M21" s="231"/>
      <c r="N21" s="231"/>
      <c r="O21" s="23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33">
        <f t="shared" si="3"/>
        <v>0</v>
      </c>
      <c r="AV21" s="234"/>
      <c r="AW21" s="235">
        <f t="shared" si="1"/>
        <v>0</v>
      </c>
      <c r="AX21" s="236"/>
      <c r="AY21" s="203"/>
      <c r="AZ21" s="204"/>
      <c r="BA21" s="204"/>
      <c r="BB21" s="204"/>
      <c r="BC21" s="204"/>
      <c r="BD21" s="205"/>
    </row>
    <row r="22" spans="1:56" ht="39.950000000000003" customHeight="1" x14ac:dyDescent="0.4">
      <c r="A22" s="71"/>
      <c r="B22" s="86">
        <f t="shared" si="2"/>
        <v>9</v>
      </c>
      <c r="C22" s="223"/>
      <c r="D22" s="224"/>
      <c r="E22" s="225"/>
      <c r="F22" s="226"/>
      <c r="G22" s="227"/>
      <c r="H22" s="228"/>
      <c r="I22" s="228"/>
      <c r="J22" s="228"/>
      <c r="K22" s="229"/>
      <c r="L22" s="230"/>
      <c r="M22" s="231"/>
      <c r="N22" s="231"/>
      <c r="O22" s="23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33">
        <f t="shared" si="3"/>
        <v>0</v>
      </c>
      <c r="AV22" s="234"/>
      <c r="AW22" s="235">
        <f t="shared" si="1"/>
        <v>0</v>
      </c>
      <c r="AX22" s="236"/>
      <c r="AY22" s="203"/>
      <c r="AZ22" s="204"/>
      <c r="BA22" s="204"/>
      <c r="BB22" s="204"/>
      <c r="BC22" s="204"/>
      <c r="BD22" s="205"/>
    </row>
    <row r="23" spans="1:56" ht="39.950000000000003" customHeight="1" x14ac:dyDescent="0.4">
      <c r="A23" s="71"/>
      <c r="B23" s="86">
        <f t="shared" si="2"/>
        <v>10</v>
      </c>
      <c r="C23" s="223"/>
      <c r="D23" s="224"/>
      <c r="E23" s="225"/>
      <c r="F23" s="226"/>
      <c r="G23" s="227"/>
      <c r="H23" s="228"/>
      <c r="I23" s="228"/>
      <c r="J23" s="228"/>
      <c r="K23" s="229"/>
      <c r="L23" s="230"/>
      <c r="M23" s="231"/>
      <c r="N23" s="231"/>
      <c r="O23" s="23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33">
        <f t="shared" si="3"/>
        <v>0</v>
      </c>
      <c r="AV23" s="234"/>
      <c r="AW23" s="235">
        <f t="shared" si="1"/>
        <v>0</v>
      </c>
      <c r="AX23" s="236"/>
      <c r="AY23" s="203"/>
      <c r="AZ23" s="204"/>
      <c r="BA23" s="204"/>
      <c r="BB23" s="204"/>
      <c r="BC23" s="204"/>
      <c r="BD23" s="205"/>
    </row>
    <row r="24" spans="1:56" ht="39.950000000000003" customHeight="1" x14ac:dyDescent="0.4">
      <c r="A24" s="71"/>
      <c r="B24" s="86">
        <f t="shared" si="2"/>
        <v>11</v>
      </c>
      <c r="C24" s="223"/>
      <c r="D24" s="224"/>
      <c r="E24" s="225"/>
      <c r="F24" s="226"/>
      <c r="G24" s="227"/>
      <c r="H24" s="228"/>
      <c r="I24" s="228"/>
      <c r="J24" s="228"/>
      <c r="K24" s="229"/>
      <c r="L24" s="230"/>
      <c r="M24" s="231"/>
      <c r="N24" s="231"/>
      <c r="O24" s="23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33">
        <f t="shared" si="3"/>
        <v>0</v>
      </c>
      <c r="AV24" s="234"/>
      <c r="AW24" s="235">
        <f t="shared" si="1"/>
        <v>0</v>
      </c>
      <c r="AX24" s="236"/>
      <c r="AY24" s="203"/>
      <c r="AZ24" s="204"/>
      <c r="BA24" s="204"/>
      <c r="BB24" s="204"/>
      <c r="BC24" s="204"/>
      <c r="BD24" s="205"/>
    </row>
    <row r="25" spans="1:56" ht="39.950000000000003" customHeight="1" x14ac:dyDescent="0.4">
      <c r="A25" s="71"/>
      <c r="B25" s="86">
        <f t="shared" si="2"/>
        <v>12</v>
      </c>
      <c r="C25" s="223"/>
      <c r="D25" s="224"/>
      <c r="E25" s="225"/>
      <c r="F25" s="226"/>
      <c r="G25" s="227"/>
      <c r="H25" s="228"/>
      <c r="I25" s="228"/>
      <c r="J25" s="228"/>
      <c r="K25" s="229"/>
      <c r="L25" s="230"/>
      <c r="M25" s="231"/>
      <c r="N25" s="231"/>
      <c r="O25" s="23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33">
        <f t="shared" si="3"/>
        <v>0</v>
      </c>
      <c r="AV25" s="234"/>
      <c r="AW25" s="235">
        <f t="shared" si="1"/>
        <v>0</v>
      </c>
      <c r="AX25" s="236"/>
      <c r="AY25" s="203"/>
      <c r="AZ25" s="204"/>
      <c r="BA25" s="204"/>
      <c r="BB25" s="204"/>
      <c r="BC25" s="204"/>
      <c r="BD25" s="205"/>
    </row>
    <row r="26" spans="1:56" ht="39.950000000000003" customHeight="1" x14ac:dyDescent="0.4">
      <c r="A26" s="71"/>
      <c r="B26" s="86">
        <f t="shared" si="2"/>
        <v>13</v>
      </c>
      <c r="C26" s="223"/>
      <c r="D26" s="224"/>
      <c r="E26" s="225"/>
      <c r="F26" s="226"/>
      <c r="G26" s="227"/>
      <c r="H26" s="228"/>
      <c r="I26" s="228"/>
      <c r="J26" s="228"/>
      <c r="K26" s="229"/>
      <c r="L26" s="230"/>
      <c r="M26" s="231"/>
      <c r="N26" s="231"/>
      <c r="O26" s="23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33">
        <f t="shared" si="3"/>
        <v>0</v>
      </c>
      <c r="AV26" s="234"/>
      <c r="AW26" s="235">
        <f t="shared" si="1"/>
        <v>0</v>
      </c>
      <c r="AX26" s="236"/>
      <c r="AY26" s="203"/>
      <c r="AZ26" s="204"/>
      <c r="BA26" s="204"/>
      <c r="BB26" s="204"/>
      <c r="BC26" s="204"/>
      <c r="BD26" s="205"/>
    </row>
    <row r="27" spans="1:56" ht="39.950000000000003" customHeight="1" x14ac:dyDescent="0.4">
      <c r="A27" s="71"/>
      <c r="B27" s="86">
        <f t="shared" si="2"/>
        <v>14</v>
      </c>
      <c r="C27" s="223"/>
      <c r="D27" s="224"/>
      <c r="E27" s="225"/>
      <c r="F27" s="226"/>
      <c r="G27" s="227"/>
      <c r="H27" s="228"/>
      <c r="I27" s="228"/>
      <c r="J27" s="228"/>
      <c r="K27" s="229"/>
      <c r="L27" s="230"/>
      <c r="M27" s="231"/>
      <c r="N27" s="231"/>
      <c r="O27" s="23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33">
        <f t="shared" si="3"/>
        <v>0</v>
      </c>
      <c r="AV27" s="234"/>
      <c r="AW27" s="235">
        <f t="shared" si="1"/>
        <v>0</v>
      </c>
      <c r="AX27" s="236"/>
      <c r="AY27" s="203"/>
      <c r="AZ27" s="204"/>
      <c r="BA27" s="204"/>
      <c r="BB27" s="204"/>
      <c r="BC27" s="204"/>
      <c r="BD27" s="205"/>
    </row>
    <row r="28" spans="1:56" ht="39.950000000000003" customHeight="1" x14ac:dyDescent="0.4">
      <c r="A28" s="71"/>
      <c r="B28" s="86">
        <f t="shared" si="2"/>
        <v>15</v>
      </c>
      <c r="C28" s="223"/>
      <c r="D28" s="224"/>
      <c r="E28" s="225"/>
      <c r="F28" s="226"/>
      <c r="G28" s="227"/>
      <c r="H28" s="228"/>
      <c r="I28" s="228"/>
      <c r="J28" s="228"/>
      <c r="K28" s="229"/>
      <c r="L28" s="230"/>
      <c r="M28" s="231"/>
      <c r="N28" s="231"/>
      <c r="O28" s="23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33">
        <f t="shared" si="3"/>
        <v>0</v>
      </c>
      <c r="AV28" s="234"/>
      <c r="AW28" s="235">
        <f t="shared" si="1"/>
        <v>0</v>
      </c>
      <c r="AX28" s="236"/>
      <c r="AY28" s="203"/>
      <c r="AZ28" s="204"/>
      <c r="BA28" s="204"/>
      <c r="BB28" s="204"/>
      <c r="BC28" s="204"/>
      <c r="BD28" s="205"/>
    </row>
    <row r="29" spans="1:56" ht="39.950000000000003" customHeight="1" x14ac:dyDescent="0.4">
      <c r="A29" s="71"/>
      <c r="B29" s="86">
        <f t="shared" si="2"/>
        <v>16</v>
      </c>
      <c r="C29" s="223"/>
      <c r="D29" s="224"/>
      <c r="E29" s="225"/>
      <c r="F29" s="226"/>
      <c r="G29" s="227"/>
      <c r="H29" s="228"/>
      <c r="I29" s="228"/>
      <c r="J29" s="228"/>
      <c r="K29" s="229"/>
      <c r="L29" s="230"/>
      <c r="M29" s="231"/>
      <c r="N29" s="231"/>
      <c r="O29" s="23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33">
        <f t="shared" si="3"/>
        <v>0</v>
      </c>
      <c r="AV29" s="234"/>
      <c r="AW29" s="235">
        <f t="shared" si="1"/>
        <v>0</v>
      </c>
      <c r="AX29" s="236"/>
      <c r="AY29" s="203"/>
      <c r="AZ29" s="204"/>
      <c r="BA29" s="204"/>
      <c r="BB29" s="204"/>
      <c r="BC29" s="204"/>
      <c r="BD29" s="205"/>
    </row>
    <row r="30" spans="1:56" ht="39.950000000000003" customHeight="1" x14ac:dyDescent="0.4">
      <c r="A30" s="71"/>
      <c r="B30" s="86">
        <f t="shared" si="2"/>
        <v>17</v>
      </c>
      <c r="C30" s="223"/>
      <c r="D30" s="224"/>
      <c r="E30" s="225"/>
      <c r="F30" s="226"/>
      <c r="G30" s="227"/>
      <c r="H30" s="228"/>
      <c r="I30" s="228"/>
      <c r="J30" s="228"/>
      <c r="K30" s="229"/>
      <c r="L30" s="230"/>
      <c r="M30" s="231"/>
      <c r="N30" s="231"/>
      <c r="O30" s="232"/>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33">
        <f t="shared" si="3"/>
        <v>0</v>
      </c>
      <c r="AV30" s="234"/>
      <c r="AW30" s="235">
        <f t="shared" si="1"/>
        <v>0</v>
      </c>
      <c r="AX30" s="236"/>
      <c r="AY30" s="203"/>
      <c r="AZ30" s="204"/>
      <c r="BA30" s="204"/>
      <c r="BB30" s="204"/>
      <c r="BC30" s="204"/>
      <c r="BD30" s="205"/>
    </row>
    <row r="31" spans="1:56" ht="39.950000000000003" customHeight="1" x14ac:dyDescent="0.4">
      <c r="A31" s="71"/>
      <c r="B31" s="86">
        <f t="shared" ref="B31:B94" si="4">B30+1</f>
        <v>18</v>
      </c>
      <c r="C31" s="223"/>
      <c r="D31" s="224"/>
      <c r="E31" s="225"/>
      <c r="F31" s="226"/>
      <c r="G31" s="227"/>
      <c r="H31" s="228"/>
      <c r="I31" s="228"/>
      <c r="J31" s="228"/>
      <c r="K31" s="229"/>
      <c r="L31" s="230"/>
      <c r="M31" s="231"/>
      <c r="N31" s="231"/>
      <c r="O31" s="232"/>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33">
        <f t="shared" ref="AU31" si="5">IF($AZ$3="４週",SUM(P31:AQ31),IF($AZ$3="暦月",SUM(P31:AT31),""))</f>
        <v>0</v>
      </c>
      <c r="AV31" s="234"/>
      <c r="AW31" s="235">
        <f t="shared" si="1"/>
        <v>0</v>
      </c>
      <c r="AX31" s="236"/>
      <c r="AY31" s="203"/>
      <c r="AZ31" s="204"/>
      <c r="BA31" s="204"/>
      <c r="BB31" s="204"/>
      <c r="BC31" s="204"/>
      <c r="BD31" s="205"/>
    </row>
    <row r="32" spans="1:56" ht="39.950000000000003" customHeight="1" x14ac:dyDescent="0.4">
      <c r="A32" s="71"/>
      <c r="B32" s="86">
        <f t="shared" si="4"/>
        <v>19</v>
      </c>
      <c r="C32" s="223"/>
      <c r="D32" s="224"/>
      <c r="E32" s="225"/>
      <c r="F32" s="226"/>
      <c r="G32" s="227"/>
      <c r="H32" s="228"/>
      <c r="I32" s="228"/>
      <c r="J32" s="228"/>
      <c r="K32" s="229"/>
      <c r="L32" s="230"/>
      <c r="M32" s="231"/>
      <c r="N32" s="231"/>
      <c r="O32" s="232"/>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33">
        <f t="shared" ref="AU32:AU95" si="6">IF($AZ$3="４週",SUM(P32:AQ32),IF($AZ$3="暦月",SUM(P32:AT32),""))</f>
        <v>0</v>
      </c>
      <c r="AV32" s="234"/>
      <c r="AW32" s="235">
        <f t="shared" si="1"/>
        <v>0</v>
      </c>
      <c r="AX32" s="236"/>
      <c r="AY32" s="203"/>
      <c r="AZ32" s="204"/>
      <c r="BA32" s="204"/>
      <c r="BB32" s="204"/>
      <c r="BC32" s="204"/>
      <c r="BD32" s="205"/>
    </row>
    <row r="33" spans="1:56" ht="39.950000000000003" customHeight="1" x14ac:dyDescent="0.4">
      <c r="A33" s="71"/>
      <c r="B33" s="86">
        <f t="shared" si="4"/>
        <v>20</v>
      </c>
      <c r="C33" s="223"/>
      <c r="D33" s="224"/>
      <c r="E33" s="225"/>
      <c r="F33" s="226"/>
      <c r="G33" s="227"/>
      <c r="H33" s="228"/>
      <c r="I33" s="228"/>
      <c r="J33" s="228"/>
      <c r="K33" s="229"/>
      <c r="L33" s="230"/>
      <c r="M33" s="231"/>
      <c r="N33" s="231"/>
      <c r="O33" s="232"/>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33">
        <f t="shared" si="6"/>
        <v>0</v>
      </c>
      <c r="AV33" s="234"/>
      <c r="AW33" s="235">
        <f t="shared" si="1"/>
        <v>0</v>
      </c>
      <c r="AX33" s="236"/>
      <c r="AY33" s="203"/>
      <c r="AZ33" s="204"/>
      <c r="BA33" s="204"/>
      <c r="BB33" s="204"/>
      <c r="BC33" s="204"/>
      <c r="BD33" s="205"/>
    </row>
    <row r="34" spans="1:56" ht="39.950000000000003" customHeight="1" x14ac:dyDescent="0.4">
      <c r="A34" s="71"/>
      <c r="B34" s="86">
        <f t="shared" si="4"/>
        <v>21</v>
      </c>
      <c r="C34" s="223"/>
      <c r="D34" s="224"/>
      <c r="E34" s="225"/>
      <c r="F34" s="226"/>
      <c r="G34" s="227"/>
      <c r="H34" s="228"/>
      <c r="I34" s="228"/>
      <c r="J34" s="228"/>
      <c r="K34" s="229"/>
      <c r="L34" s="230"/>
      <c r="M34" s="231"/>
      <c r="N34" s="231"/>
      <c r="O34" s="232"/>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33">
        <f t="shared" si="6"/>
        <v>0</v>
      </c>
      <c r="AV34" s="234"/>
      <c r="AW34" s="235">
        <f t="shared" si="1"/>
        <v>0</v>
      </c>
      <c r="AX34" s="236"/>
      <c r="AY34" s="203"/>
      <c r="AZ34" s="204"/>
      <c r="BA34" s="204"/>
      <c r="BB34" s="204"/>
      <c r="BC34" s="204"/>
      <c r="BD34" s="205"/>
    </row>
    <row r="35" spans="1:56" ht="39.950000000000003" customHeight="1" x14ac:dyDescent="0.4">
      <c r="A35" s="71"/>
      <c r="B35" s="86">
        <f t="shared" si="4"/>
        <v>22</v>
      </c>
      <c r="C35" s="223"/>
      <c r="D35" s="224"/>
      <c r="E35" s="225"/>
      <c r="F35" s="226"/>
      <c r="G35" s="227"/>
      <c r="H35" s="228"/>
      <c r="I35" s="228"/>
      <c r="J35" s="228"/>
      <c r="K35" s="229"/>
      <c r="L35" s="230"/>
      <c r="M35" s="231"/>
      <c r="N35" s="231"/>
      <c r="O35" s="232"/>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33">
        <f t="shared" si="6"/>
        <v>0</v>
      </c>
      <c r="AV35" s="234"/>
      <c r="AW35" s="235">
        <f t="shared" si="1"/>
        <v>0</v>
      </c>
      <c r="AX35" s="236"/>
      <c r="AY35" s="203"/>
      <c r="AZ35" s="204"/>
      <c r="BA35" s="204"/>
      <c r="BB35" s="204"/>
      <c r="BC35" s="204"/>
      <c r="BD35" s="205"/>
    </row>
    <row r="36" spans="1:56" ht="39.950000000000003" customHeight="1" x14ac:dyDescent="0.4">
      <c r="A36" s="71"/>
      <c r="B36" s="86">
        <f t="shared" si="4"/>
        <v>23</v>
      </c>
      <c r="C36" s="223"/>
      <c r="D36" s="224"/>
      <c r="E36" s="225"/>
      <c r="F36" s="226"/>
      <c r="G36" s="227"/>
      <c r="H36" s="228"/>
      <c r="I36" s="228"/>
      <c r="J36" s="228"/>
      <c r="K36" s="229"/>
      <c r="L36" s="230"/>
      <c r="M36" s="231"/>
      <c r="N36" s="231"/>
      <c r="O36" s="232"/>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33">
        <f t="shared" si="6"/>
        <v>0</v>
      </c>
      <c r="AV36" s="234"/>
      <c r="AW36" s="235">
        <f t="shared" si="1"/>
        <v>0</v>
      </c>
      <c r="AX36" s="236"/>
      <c r="AY36" s="203"/>
      <c r="AZ36" s="204"/>
      <c r="BA36" s="204"/>
      <c r="BB36" s="204"/>
      <c r="BC36" s="204"/>
      <c r="BD36" s="205"/>
    </row>
    <row r="37" spans="1:56" ht="39.950000000000003" customHeight="1" x14ac:dyDescent="0.4">
      <c r="A37" s="71"/>
      <c r="B37" s="86">
        <f t="shared" si="4"/>
        <v>24</v>
      </c>
      <c r="C37" s="223"/>
      <c r="D37" s="224"/>
      <c r="E37" s="225"/>
      <c r="F37" s="226"/>
      <c r="G37" s="227"/>
      <c r="H37" s="228"/>
      <c r="I37" s="228"/>
      <c r="J37" s="228"/>
      <c r="K37" s="229"/>
      <c r="L37" s="230"/>
      <c r="M37" s="231"/>
      <c r="N37" s="231"/>
      <c r="O37" s="232"/>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33">
        <f t="shared" si="6"/>
        <v>0</v>
      </c>
      <c r="AV37" s="234"/>
      <c r="AW37" s="235">
        <f t="shared" si="1"/>
        <v>0</v>
      </c>
      <c r="AX37" s="236"/>
      <c r="AY37" s="203"/>
      <c r="AZ37" s="204"/>
      <c r="BA37" s="204"/>
      <c r="BB37" s="204"/>
      <c r="BC37" s="204"/>
      <c r="BD37" s="205"/>
    </row>
    <row r="38" spans="1:56" ht="39.950000000000003" customHeight="1" x14ac:dyDescent="0.4">
      <c r="A38" s="71"/>
      <c r="B38" s="86">
        <f t="shared" si="4"/>
        <v>25</v>
      </c>
      <c r="C38" s="223"/>
      <c r="D38" s="224"/>
      <c r="E38" s="225"/>
      <c r="F38" s="226"/>
      <c r="G38" s="227"/>
      <c r="H38" s="228"/>
      <c r="I38" s="228"/>
      <c r="J38" s="228"/>
      <c r="K38" s="229"/>
      <c r="L38" s="230"/>
      <c r="M38" s="231"/>
      <c r="N38" s="231"/>
      <c r="O38" s="232"/>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33">
        <f t="shared" si="6"/>
        <v>0</v>
      </c>
      <c r="AV38" s="234"/>
      <c r="AW38" s="235">
        <f t="shared" si="1"/>
        <v>0</v>
      </c>
      <c r="AX38" s="236"/>
      <c r="AY38" s="203"/>
      <c r="AZ38" s="204"/>
      <c r="BA38" s="204"/>
      <c r="BB38" s="204"/>
      <c r="BC38" s="204"/>
      <c r="BD38" s="205"/>
    </row>
    <row r="39" spans="1:56" ht="39.950000000000003" customHeight="1" x14ac:dyDescent="0.4">
      <c r="A39" s="71"/>
      <c r="B39" s="86">
        <f t="shared" si="4"/>
        <v>26</v>
      </c>
      <c r="C39" s="223"/>
      <c r="D39" s="224"/>
      <c r="E39" s="225"/>
      <c r="F39" s="226"/>
      <c r="G39" s="227"/>
      <c r="H39" s="228"/>
      <c r="I39" s="228"/>
      <c r="J39" s="228"/>
      <c r="K39" s="229"/>
      <c r="L39" s="230"/>
      <c r="M39" s="231"/>
      <c r="N39" s="231"/>
      <c r="O39" s="232"/>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33">
        <f t="shared" si="6"/>
        <v>0</v>
      </c>
      <c r="AV39" s="234"/>
      <c r="AW39" s="235">
        <f t="shared" si="1"/>
        <v>0</v>
      </c>
      <c r="AX39" s="236"/>
      <c r="AY39" s="203"/>
      <c r="AZ39" s="204"/>
      <c r="BA39" s="204"/>
      <c r="BB39" s="204"/>
      <c r="BC39" s="204"/>
      <c r="BD39" s="205"/>
    </row>
    <row r="40" spans="1:56" ht="39.950000000000003" customHeight="1" x14ac:dyDescent="0.4">
      <c r="A40" s="71"/>
      <c r="B40" s="86">
        <f t="shared" si="4"/>
        <v>27</v>
      </c>
      <c r="C40" s="223"/>
      <c r="D40" s="224"/>
      <c r="E40" s="225"/>
      <c r="F40" s="226"/>
      <c r="G40" s="227"/>
      <c r="H40" s="228"/>
      <c r="I40" s="228"/>
      <c r="J40" s="228"/>
      <c r="K40" s="229"/>
      <c r="L40" s="230"/>
      <c r="M40" s="231"/>
      <c r="N40" s="231"/>
      <c r="O40" s="232"/>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33">
        <f t="shared" si="6"/>
        <v>0</v>
      </c>
      <c r="AV40" s="234"/>
      <c r="AW40" s="235">
        <f t="shared" si="1"/>
        <v>0</v>
      </c>
      <c r="AX40" s="236"/>
      <c r="AY40" s="203"/>
      <c r="AZ40" s="204"/>
      <c r="BA40" s="204"/>
      <c r="BB40" s="204"/>
      <c r="BC40" s="204"/>
      <c r="BD40" s="205"/>
    </row>
    <row r="41" spans="1:56" ht="39.950000000000003" customHeight="1" x14ac:dyDescent="0.4">
      <c r="A41" s="71"/>
      <c r="B41" s="86">
        <f t="shared" si="4"/>
        <v>28</v>
      </c>
      <c r="C41" s="223"/>
      <c r="D41" s="224"/>
      <c r="E41" s="225"/>
      <c r="F41" s="226"/>
      <c r="G41" s="227"/>
      <c r="H41" s="228"/>
      <c r="I41" s="228"/>
      <c r="J41" s="228"/>
      <c r="K41" s="229"/>
      <c r="L41" s="230"/>
      <c r="M41" s="231"/>
      <c r="N41" s="231"/>
      <c r="O41" s="232"/>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33">
        <f t="shared" si="6"/>
        <v>0</v>
      </c>
      <c r="AV41" s="234"/>
      <c r="AW41" s="235">
        <f t="shared" si="1"/>
        <v>0</v>
      </c>
      <c r="AX41" s="236"/>
      <c r="AY41" s="203"/>
      <c r="AZ41" s="204"/>
      <c r="BA41" s="204"/>
      <c r="BB41" s="204"/>
      <c r="BC41" s="204"/>
      <c r="BD41" s="205"/>
    </row>
    <row r="42" spans="1:56" ht="39.950000000000003" customHeight="1" x14ac:dyDescent="0.4">
      <c r="A42" s="71"/>
      <c r="B42" s="86">
        <f t="shared" si="4"/>
        <v>29</v>
      </c>
      <c r="C42" s="223"/>
      <c r="D42" s="224"/>
      <c r="E42" s="225"/>
      <c r="F42" s="226"/>
      <c r="G42" s="227"/>
      <c r="H42" s="228"/>
      <c r="I42" s="228"/>
      <c r="J42" s="228"/>
      <c r="K42" s="229"/>
      <c r="L42" s="230"/>
      <c r="M42" s="231"/>
      <c r="N42" s="231"/>
      <c r="O42" s="232"/>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33">
        <f t="shared" si="6"/>
        <v>0</v>
      </c>
      <c r="AV42" s="234"/>
      <c r="AW42" s="235">
        <f t="shared" si="1"/>
        <v>0</v>
      </c>
      <c r="AX42" s="236"/>
      <c r="AY42" s="203"/>
      <c r="AZ42" s="204"/>
      <c r="BA42" s="204"/>
      <c r="BB42" s="204"/>
      <c r="BC42" s="204"/>
      <c r="BD42" s="205"/>
    </row>
    <row r="43" spans="1:56" ht="39.950000000000003" customHeight="1" x14ac:dyDescent="0.4">
      <c r="A43" s="71"/>
      <c r="B43" s="86">
        <f t="shared" si="4"/>
        <v>30</v>
      </c>
      <c r="C43" s="223"/>
      <c r="D43" s="224"/>
      <c r="E43" s="225"/>
      <c r="F43" s="226"/>
      <c r="G43" s="227"/>
      <c r="H43" s="228"/>
      <c r="I43" s="228"/>
      <c r="J43" s="228"/>
      <c r="K43" s="229"/>
      <c r="L43" s="230"/>
      <c r="M43" s="231"/>
      <c r="N43" s="231"/>
      <c r="O43" s="232"/>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33">
        <f t="shared" si="6"/>
        <v>0</v>
      </c>
      <c r="AV43" s="234"/>
      <c r="AW43" s="235">
        <f t="shared" si="1"/>
        <v>0</v>
      </c>
      <c r="AX43" s="236"/>
      <c r="AY43" s="203"/>
      <c r="AZ43" s="204"/>
      <c r="BA43" s="204"/>
      <c r="BB43" s="204"/>
      <c r="BC43" s="204"/>
      <c r="BD43" s="205"/>
    </row>
    <row r="44" spans="1:56" ht="39.950000000000003" customHeight="1" x14ac:dyDescent="0.4">
      <c r="A44" s="71"/>
      <c r="B44" s="86">
        <f t="shared" si="4"/>
        <v>31</v>
      </c>
      <c r="C44" s="223"/>
      <c r="D44" s="224"/>
      <c r="E44" s="225"/>
      <c r="F44" s="226"/>
      <c r="G44" s="227"/>
      <c r="H44" s="228"/>
      <c r="I44" s="228"/>
      <c r="J44" s="228"/>
      <c r="K44" s="229"/>
      <c r="L44" s="230"/>
      <c r="M44" s="231"/>
      <c r="N44" s="231"/>
      <c r="O44" s="232"/>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33">
        <f t="shared" si="6"/>
        <v>0</v>
      </c>
      <c r="AV44" s="234"/>
      <c r="AW44" s="235">
        <f t="shared" si="1"/>
        <v>0</v>
      </c>
      <c r="AX44" s="236"/>
      <c r="AY44" s="203"/>
      <c r="AZ44" s="204"/>
      <c r="BA44" s="204"/>
      <c r="BB44" s="204"/>
      <c r="BC44" s="204"/>
      <c r="BD44" s="205"/>
    </row>
    <row r="45" spans="1:56" ht="39.950000000000003" customHeight="1" x14ac:dyDescent="0.4">
      <c r="A45" s="71"/>
      <c r="B45" s="86">
        <f t="shared" si="4"/>
        <v>32</v>
      </c>
      <c r="C45" s="223"/>
      <c r="D45" s="224"/>
      <c r="E45" s="225"/>
      <c r="F45" s="226"/>
      <c r="G45" s="227"/>
      <c r="H45" s="228"/>
      <c r="I45" s="228"/>
      <c r="J45" s="228"/>
      <c r="K45" s="229"/>
      <c r="L45" s="230"/>
      <c r="M45" s="231"/>
      <c r="N45" s="231"/>
      <c r="O45" s="232"/>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33">
        <f t="shared" si="6"/>
        <v>0</v>
      </c>
      <c r="AV45" s="234"/>
      <c r="AW45" s="235">
        <f t="shared" si="1"/>
        <v>0</v>
      </c>
      <c r="AX45" s="236"/>
      <c r="AY45" s="203"/>
      <c r="AZ45" s="204"/>
      <c r="BA45" s="204"/>
      <c r="BB45" s="204"/>
      <c r="BC45" s="204"/>
      <c r="BD45" s="205"/>
    </row>
    <row r="46" spans="1:56" ht="39.950000000000003" customHeight="1" x14ac:dyDescent="0.4">
      <c r="A46" s="71"/>
      <c r="B46" s="86">
        <f t="shared" si="4"/>
        <v>33</v>
      </c>
      <c r="C46" s="223"/>
      <c r="D46" s="224"/>
      <c r="E46" s="225"/>
      <c r="F46" s="226"/>
      <c r="G46" s="227"/>
      <c r="H46" s="228"/>
      <c r="I46" s="228"/>
      <c r="J46" s="228"/>
      <c r="K46" s="229"/>
      <c r="L46" s="230"/>
      <c r="M46" s="231"/>
      <c r="N46" s="231"/>
      <c r="O46" s="232"/>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33">
        <f t="shared" si="6"/>
        <v>0</v>
      </c>
      <c r="AV46" s="234"/>
      <c r="AW46" s="235">
        <f t="shared" ref="AW46:AW77" si="7">IF($AZ$3="４週",AU46/4,IF($AZ$3="暦月",AU46/($AZ$7/7),""))</f>
        <v>0</v>
      </c>
      <c r="AX46" s="236"/>
      <c r="AY46" s="203"/>
      <c r="AZ46" s="204"/>
      <c r="BA46" s="204"/>
      <c r="BB46" s="204"/>
      <c r="BC46" s="204"/>
      <c r="BD46" s="205"/>
    </row>
    <row r="47" spans="1:56" ht="39.950000000000003" customHeight="1" x14ac:dyDescent="0.4">
      <c r="A47" s="71"/>
      <c r="B47" s="86">
        <f t="shared" si="4"/>
        <v>34</v>
      </c>
      <c r="C47" s="223"/>
      <c r="D47" s="224"/>
      <c r="E47" s="225"/>
      <c r="F47" s="226"/>
      <c r="G47" s="227"/>
      <c r="H47" s="228"/>
      <c r="I47" s="228"/>
      <c r="J47" s="228"/>
      <c r="K47" s="229"/>
      <c r="L47" s="230"/>
      <c r="M47" s="231"/>
      <c r="N47" s="231"/>
      <c r="O47" s="232"/>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33">
        <f t="shared" si="6"/>
        <v>0</v>
      </c>
      <c r="AV47" s="234"/>
      <c r="AW47" s="235">
        <f t="shared" si="7"/>
        <v>0</v>
      </c>
      <c r="AX47" s="236"/>
      <c r="AY47" s="203"/>
      <c r="AZ47" s="204"/>
      <c r="BA47" s="204"/>
      <c r="BB47" s="204"/>
      <c r="BC47" s="204"/>
      <c r="BD47" s="205"/>
    </row>
    <row r="48" spans="1:56" ht="39.950000000000003" customHeight="1" x14ac:dyDescent="0.4">
      <c r="A48" s="71"/>
      <c r="B48" s="86">
        <f t="shared" si="4"/>
        <v>35</v>
      </c>
      <c r="C48" s="223"/>
      <c r="D48" s="224"/>
      <c r="E48" s="225"/>
      <c r="F48" s="226"/>
      <c r="G48" s="227"/>
      <c r="H48" s="228"/>
      <c r="I48" s="228"/>
      <c r="J48" s="228"/>
      <c r="K48" s="229"/>
      <c r="L48" s="230"/>
      <c r="M48" s="231"/>
      <c r="N48" s="231"/>
      <c r="O48" s="232"/>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33">
        <f t="shared" si="6"/>
        <v>0</v>
      </c>
      <c r="AV48" s="234"/>
      <c r="AW48" s="235">
        <f t="shared" si="7"/>
        <v>0</v>
      </c>
      <c r="AX48" s="236"/>
      <c r="AY48" s="203"/>
      <c r="AZ48" s="204"/>
      <c r="BA48" s="204"/>
      <c r="BB48" s="204"/>
      <c r="BC48" s="204"/>
      <c r="BD48" s="205"/>
    </row>
    <row r="49" spans="1:56" ht="39.950000000000003" customHeight="1" x14ac:dyDescent="0.4">
      <c r="A49" s="71"/>
      <c r="B49" s="86">
        <f t="shared" si="4"/>
        <v>36</v>
      </c>
      <c r="C49" s="223"/>
      <c r="D49" s="224"/>
      <c r="E49" s="225"/>
      <c r="F49" s="226"/>
      <c r="G49" s="227"/>
      <c r="H49" s="228"/>
      <c r="I49" s="228"/>
      <c r="J49" s="228"/>
      <c r="K49" s="229"/>
      <c r="L49" s="230"/>
      <c r="M49" s="231"/>
      <c r="N49" s="231"/>
      <c r="O49" s="232"/>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33">
        <f t="shared" si="6"/>
        <v>0</v>
      </c>
      <c r="AV49" s="234"/>
      <c r="AW49" s="235">
        <f t="shared" si="7"/>
        <v>0</v>
      </c>
      <c r="AX49" s="236"/>
      <c r="AY49" s="203"/>
      <c r="AZ49" s="204"/>
      <c r="BA49" s="204"/>
      <c r="BB49" s="204"/>
      <c r="BC49" s="204"/>
      <c r="BD49" s="205"/>
    </row>
    <row r="50" spans="1:56" ht="39.950000000000003" customHeight="1" x14ac:dyDescent="0.4">
      <c r="A50" s="71"/>
      <c r="B50" s="86">
        <f t="shared" si="4"/>
        <v>37</v>
      </c>
      <c r="C50" s="223"/>
      <c r="D50" s="224"/>
      <c r="E50" s="225"/>
      <c r="F50" s="226"/>
      <c r="G50" s="227"/>
      <c r="H50" s="228"/>
      <c r="I50" s="228"/>
      <c r="J50" s="228"/>
      <c r="K50" s="229"/>
      <c r="L50" s="230"/>
      <c r="M50" s="231"/>
      <c r="N50" s="231"/>
      <c r="O50" s="232"/>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33">
        <f t="shared" si="6"/>
        <v>0</v>
      </c>
      <c r="AV50" s="234"/>
      <c r="AW50" s="235">
        <f t="shared" si="7"/>
        <v>0</v>
      </c>
      <c r="AX50" s="236"/>
      <c r="AY50" s="203"/>
      <c r="AZ50" s="204"/>
      <c r="BA50" s="204"/>
      <c r="BB50" s="204"/>
      <c r="BC50" s="204"/>
      <c r="BD50" s="205"/>
    </row>
    <row r="51" spans="1:56" ht="39.950000000000003" customHeight="1" x14ac:dyDescent="0.4">
      <c r="A51" s="71"/>
      <c r="B51" s="86">
        <f t="shared" si="4"/>
        <v>38</v>
      </c>
      <c r="C51" s="223"/>
      <c r="D51" s="224"/>
      <c r="E51" s="225"/>
      <c r="F51" s="226"/>
      <c r="G51" s="227"/>
      <c r="H51" s="228"/>
      <c r="I51" s="228"/>
      <c r="J51" s="228"/>
      <c r="K51" s="229"/>
      <c r="L51" s="230"/>
      <c r="M51" s="231"/>
      <c r="N51" s="231"/>
      <c r="O51" s="232"/>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33">
        <f t="shared" si="6"/>
        <v>0</v>
      </c>
      <c r="AV51" s="234"/>
      <c r="AW51" s="235">
        <f t="shared" si="7"/>
        <v>0</v>
      </c>
      <c r="AX51" s="236"/>
      <c r="AY51" s="203"/>
      <c r="AZ51" s="204"/>
      <c r="BA51" s="204"/>
      <c r="BB51" s="204"/>
      <c r="BC51" s="204"/>
      <c r="BD51" s="205"/>
    </row>
    <row r="52" spans="1:56" ht="39.950000000000003" customHeight="1" x14ac:dyDescent="0.4">
      <c r="A52" s="71"/>
      <c r="B52" s="86">
        <f t="shared" si="4"/>
        <v>39</v>
      </c>
      <c r="C52" s="223"/>
      <c r="D52" s="224"/>
      <c r="E52" s="225"/>
      <c r="F52" s="226"/>
      <c r="G52" s="227"/>
      <c r="H52" s="228"/>
      <c r="I52" s="228"/>
      <c r="J52" s="228"/>
      <c r="K52" s="229"/>
      <c r="L52" s="230"/>
      <c r="M52" s="231"/>
      <c r="N52" s="231"/>
      <c r="O52" s="232"/>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33">
        <f t="shared" si="6"/>
        <v>0</v>
      </c>
      <c r="AV52" s="234"/>
      <c r="AW52" s="235">
        <f t="shared" si="7"/>
        <v>0</v>
      </c>
      <c r="AX52" s="236"/>
      <c r="AY52" s="203"/>
      <c r="AZ52" s="204"/>
      <c r="BA52" s="204"/>
      <c r="BB52" s="204"/>
      <c r="BC52" s="204"/>
      <c r="BD52" s="205"/>
    </row>
    <row r="53" spans="1:56" ht="39.950000000000003" customHeight="1" x14ac:dyDescent="0.4">
      <c r="A53" s="71"/>
      <c r="B53" s="86">
        <f t="shared" si="4"/>
        <v>40</v>
      </c>
      <c r="C53" s="223"/>
      <c r="D53" s="224"/>
      <c r="E53" s="225"/>
      <c r="F53" s="226"/>
      <c r="G53" s="227"/>
      <c r="H53" s="228"/>
      <c r="I53" s="228"/>
      <c r="J53" s="228"/>
      <c r="K53" s="229"/>
      <c r="L53" s="230"/>
      <c r="M53" s="231"/>
      <c r="N53" s="231"/>
      <c r="O53" s="232"/>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33">
        <f t="shared" si="6"/>
        <v>0</v>
      </c>
      <c r="AV53" s="234"/>
      <c r="AW53" s="235">
        <f t="shared" si="7"/>
        <v>0</v>
      </c>
      <c r="AX53" s="236"/>
      <c r="AY53" s="203"/>
      <c r="AZ53" s="204"/>
      <c r="BA53" s="204"/>
      <c r="BB53" s="204"/>
      <c r="BC53" s="204"/>
      <c r="BD53" s="205"/>
    </row>
    <row r="54" spans="1:56" ht="39.950000000000003" customHeight="1" x14ac:dyDescent="0.4">
      <c r="A54" s="71"/>
      <c r="B54" s="86">
        <f t="shared" si="4"/>
        <v>41</v>
      </c>
      <c r="C54" s="223"/>
      <c r="D54" s="224"/>
      <c r="E54" s="225"/>
      <c r="F54" s="226"/>
      <c r="G54" s="227"/>
      <c r="H54" s="228"/>
      <c r="I54" s="228"/>
      <c r="J54" s="228"/>
      <c r="K54" s="229"/>
      <c r="L54" s="230"/>
      <c r="M54" s="231"/>
      <c r="N54" s="231"/>
      <c r="O54" s="232"/>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33">
        <f t="shared" si="6"/>
        <v>0</v>
      </c>
      <c r="AV54" s="234"/>
      <c r="AW54" s="235">
        <f t="shared" si="7"/>
        <v>0</v>
      </c>
      <c r="AX54" s="236"/>
      <c r="AY54" s="203"/>
      <c r="AZ54" s="204"/>
      <c r="BA54" s="204"/>
      <c r="BB54" s="204"/>
      <c r="BC54" s="204"/>
      <c r="BD54" s="205"/>
    </row>
    <row r="55" spans="1:56" ht="39.950000000000003" customHeight="1" x14ac:dyDescent="0.4">
      <c r="A55" s="71"/>
      <c r="B55" s="86">
        <f t="shared" si="4"/>
        <v>42</v>
      </c>
      <c r="C55" s="223"/>
      <c r="D55" s="224"/>
      <c r="E55" s="225"/>
      <c r="F55" s="226"/>
      <c r="G55" s="227"/>
      <c r="H55" s="228"/>
      <c r="I55" s="228"/>
      <c r="J55" s="228"/>
      <c r="K55" s="229"/>
      <c r="L55" s="230"/>
      <c r="M55" s="231"/>
      <c r="N55" s="231"/>
      <c r="O55" s="232"/>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33">
        <f t="shared" si="6"/>
        <v>0</v>
      </c>
      <c r="AV55" s="234"/>
      <c r="AW55" s="235">
        <f t="shared" si="7"/>
        <v>0</v>
      </c>
      <c r="AX55" s="236"/>
      <c r="AY55" s="203"/>
      <c r="AZ55" s="204"/>
      <c r="BA55" s="204"/>
      <c r="BB55" s="204"/>
      <c r="BC55" s="204"/>
      <c r="BD55" s="205"/>
    </row>
    <row r="56" spans="1:56" ht="39.950000000000003" customHeight="1" x14ac:dyDescent="0.4">
      <c r="A56" s="71"/>
      <c r="B56" s="86">
        <f t="shared" si="4"/>
        <v>43</v>
      </c>
      <c r="C56" s="223"/>
      <c r="D56" s="224"/>
      <c r="E56" s="225"/>
      <c r="F56" s="226"/>
      <c r="G56" s="227"/>
      <c r="H56" s="228"/>
      <c r="I56" s="228"/>
      <c r="J56" s="228"/>
      <c r="K56" s="229"/>
      <c r="L56" s="230"/>
      <c r="M56" s="231"/>
      <c r="N56" s="231"/>
      <c r="O56" s="232"/>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33">
        <f t="shared" si="6"/>
        <v>0</v>
      </c>
      <c r="AV56" s="234"/>
      <c r="AW56" s="235">
        <f t="shared" si="7"/>
        <v>0</v>
      </c>
      <c r="AX56" s="236"/>
      <c r="AY56" s="203"/>
      <c r="AZ56" s="204"/>
      <c r="BA56" s="204"/>
      <c r="BB56" s="204"/>
      <c r="BC56" s="204"/>
      <c r="BD56" s="205"/>
    </row>
    <row r="57" spans="1:56" ht="39.950000000000003" customHeight="1" x14ac:dyDescent="0.4">
      <c r="A57" s="71"/>
      <c r="B57" s="86">
        <f t="shared" si="4"/>
        <v>44</v>
      </c>
      <c r="C57" s="223"/>
      <c r="D57" s="224"/>
      <c r="E57" s="225"/>
      <c r="F57" s="226"/>
      <c r="G57" s="227"/>
      <c r="H57" s="228"/>
      <c r="I57" s="228"/>
      <c r="J57" s="228"/>
      <c r="K57" s="229"/>
      <c r="L57" s="230"/>
      <c r="M57" s="231"/>
      <c r="N57" s="231"/>
      <c r="O57" s="232"/>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33">
        <f t="shared" si="6"/>
        <v>0</v>
      </c>
      <c r="AV57" s="234"/>
      <c r="AW57" s="235">
        <f t="shared" si="7"/>
        <v>0</v>
      </c>
      <c r="AX57" s="236"/>
      <c r="AY57" s="203"/>
      <c r="AZ57" s="204"/>
      <c r="BA57" s="204"/>
      <c r="BB57" s="204"/>
      <c r="BC57" s="204"/>
      <c r="BD57" s="205"/>
    </row>
    <row r="58" spans="1:56" ht="39.950000000000003" customHeight="1" x14ac:dyDescent="0.4">
      <c r="A58" s="71"/>
      <c r="B58" s="86">
        <f t="shared" si="4"/>
        <v>45</v>
      </c>
      <c r="C58" s="223"/>
      <c r="D58" s="224"/>
      <c r="E58" s="225"/>
      <c r="F58" s="226"/>
      <c r="G58" s="227"/>
      <c r="H58" s="228"/>
      <c r="I58" s="228"/>
      <c r="J58" s="228"/>
      <c r="K58" s="229"/>
      <c r="L58" s="230"/>
      <c r="M58" s="231"/>
      <c r="N58" s="231"/>
      <c r="O58" s="232"/>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33">
        <f t="shared" si="6"/>
        <v>0</v>
      </c>
      <c r="AV58" s="234"/>
      <c r="AW58" s="235">
        <f t="shared" si="7"/>
        <v>0</v>
      </c>
      <c r="AX58" s="236"/>
      <c r="AY58" s="203"/>
      <c r="AZ58" s="204"/>
      <c r="BA58" s="204"/>
      <c r="BB58" s="204"/>
      <c r="BC58" s="204"/>
      <c r="BD58" s="205"/>
    </row>
    <row r="59" spans="1:56" ht="39.950000000000003" customHeight="1" x14ac:dyDescent="0.4">
      <c r="A59" s="71"/>
      <c r="B59" s="86">
        <f t="shared" si="4"/>
        <v>46</v>
      </c>
      <c r="C59" s="223"/>
      <c r="D59" s="224"/>
      <c r="E59" s="225"/>
      <c r="F59" s="226"/>
      <c r="G59" s="227"/>
      <c r="H59" s="228"/>
      <c r="I59" s="228"/>
      <c r="J59" s="228"/>
      <c r="K59" s="229"/>
      <c r="L59" s="230"/>
      <c r="M59" s="231"/>
      <c r="N59" s="231"/>
      <c r="O59" s="232"/>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33">
        <f t="shared" si="6"/>
        <v>0</v>
      </c>
      <c r="AV59" s="234"/>
      <c r="AW59" s="235">
        <f t="shared" si="7"/>
        <v>0</v>
      </c>
      <c r="AX59" s="236"/>
      <c r="AY59" s="203"/>
      <c r="AZ59" s="204"/>
      <c r="BA59" s="204"/>
      <c r="BB59" s="204"/>
      <c r="BC59" s="204"/>
      <c r="BD59" s="205"/>
    </row>
    <row r="60" spans="1:56" ht="39.950000000000003" customHeight="1" x14ac:dyDescent="0.4">
      <c r="A60" s="71"/>
      <c r="B60" s="86">
        <f t="shared" si="4"/>
        <v>47</v>
      </c>
      <c r="C60" s="223"/>
      <c r="D60" s="224"/>
      <c r="E60" s="225"/>
      <c r="F60" s="226"/>
      <c r="G60" s="227"/>
      <c r="H60" s="228"/>
      <c r="I60" s="228"/>
      <c r="J60" s="228"/>
      <c r="K60" s="229"/>
      <c r="L60" s="230"/>
      <c r="M60" s="231"/>
      <c r="N60" s="231"/>
      <c r="O60" s="232"/>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33">
        <f t="shared" si="6"/>
        <v>0</v>
      </c>
      <c r="AV60" s="234"/>
      <c r="AW60" s="235">
        <f t="shared" si="7"/>
        <v>0</v>
      </c>
      <c r="AX60" s="236"/>
      <c r="AY60" s="203"/>
      <c r="AZ60" s="204"/>
      <c r="BA60" s="204"/>
      <c r="BB60" s="204"/>
      <c r="BC60" s="204"/>
      <c r="BD60" s="205"/>
    </row>
    <row r="61" spans="1:56" ht="39.950000000000003" customHeight="1" x14ac:dyDescent="0.4">
      <c r="A61" s="71"/>
      <c r="B61" s="86">
        <f t="shared" si="4"/>
        <v>48</v>
      </c>
      <c r="C61" s="223"/>
      <c r="D61" s="224"/>
      <c r="E61" s="225"/>
      <c r="F61" s="226"/>
      <c r="G61" s="227"/>
      <c r="H61" s="228"/>
      <c r="I61" s="228"/>
      <c r="J61" s="228"/>
      <c r="K61" s="229"/>
      <c r="L61" s="230"/>
      <c r="M61" s="231"/>
      <c r="N61" s="231"/>
      <c r="O61" s="232"/>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33">
        <f t="shared" si="6"/>
        <v>0</v>
      </c>
      <c r="AV61" s="234"/>
      <c r="AW61" s="235">
        <f t="shared" si="7"/>
        <v>0</v>
      </c>
      <c r="AX61" s="236"/>
      <c r="AY61" s="203"/>
      <c r="AZ61" s="204"/>
      <c r="BA61" s="204"/>
      <c r="BB61" s="204"/>
      <c r="BC61" s="204"/>
      <c r="BD61" s="205"/>
    </row>
    <row r="62" spans="1:56" ht="39.950000000000003" customHeight="1" x14ac:dyDescent="0.4">
      <c r="A62" s="71"/>
      <c r="B62" s="86">
        <f t="shared" si="4"/>
        <v>49</v>
      </c>
      <c r="C62" s="223"/>
      <c r="D62" s="224"/>
      <c r="E62" s="225"/>
      <c r="F62" s="226"/>
      <c r="G62" s="227"/>
      <c r="H62" s="228"/>
      <c r="I62" s="228"/>
      <c r="J62" s="228"/>
      <c r="K62" s="229"/>
      <c r="L62" s="230"/>
      <c r="M62" s="231"/>
      <c r="N62" s="231"/>
      <c r="O62" s="232"/>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33">
        <f t="shared" si="6"/>
        <v>0</v>
      </c>
      <c r="AV62" s="234"/>
      <c r="AW62" s="235">
        <f t="shared" si="7"/>
        <v>0</v>
      </c>
      <c r="AX62" s="236"/>
      <c r="AY62" s="203"/>
      <c r="AZ62" s="204"/>
      <c r="BA62" s="204"/>
      <c r="BB62" s="204"/>
      <c r="BC62" s="204"/>
      <c r="BD62" s="205"/>
    </row>
    <row r="63" spans="1:56" ht="39.950000000000003" customHeight="1" x14ac:dyDescent="0.4">
      <c r="A63" s="71"/>
      <c r="B63" s="86">
        <f t="shared" si="4"/>
        <v>50</v>
      </c>
      <c r="C63" s="223"/>
      <c r="D63" s="224"/>
      <c r="E63" s="225"/>
      <c r="F63" s="226"/>
      <c r="G63" s="227"/>
      <c r="H63" s="228"/>
      <c r="I63" s="228"/>
      <c r="J63" s="228"/>
      <c r="K63" s="229"/>
      <c r="L63" s="230"/>
      <c r="M63" s="231"/>
      <c r="N63" s="231"/>
      <c r="O63" s="232"/>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33">
        <f t="shared" si="6"/>
        <v>0</v>
      </c>
      <c r="AV63" s="234"/>
      <c r="AW63" s="235">
        <f t="shared" si="7"/>
        <v>0</v>
      </c>
      <c r="AX63" s="236"/>
      <c r="AY63" s="203"/>
      <c r="AZ63" s="204"/>
      <c r="BA63" s="204"/>
      <c r="BB63" s="204"/>
      <c r="BC63" s="204"/>
      <c r="BD63" s="205"/>
    </row>
    <row r="64" spans="1:56" ht="39.950000000000003" customHeight="1" x14ac:dyDescent="0.4">
      <c r="A64" s="71"/>
      <c r="B64" s="86">
        <f t="shared" si="4"/>
        <v>51</v>
      </c>
      <c r="C64" s="223"/>
      <c r="D64" s="224"/>
      <c r="E64" s="225"/>
      <c r="F64" s="226"/>
      <c r="G64" s="227"/>
      <c r="H64" s="228"/>
      <c r="I64" s="228"/>
      <c r="J64" s="228"/>
      <c r="K64" s="229"/>
      <c r="L64" s="230"/>
      <c r="M64" s="231"/>
      <c r="N64" s="231"/>
      <c r="O64" s="232"/>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33">
        <f t="shared" si="6"/>
        <v>0</v>
      </c>
      <c r="AV64" s="234"/>
      <c r="AW64" s="235">
        <f t="shared" si="7"/>
        <v>0</v>
      </c>
      <c r="AX64" s="236"/>
      <c r="AY64" s="203"/>
      <c r="AZ64" s="204"/>
      <c r="BA64" s="204"/>
      <c r="BB64" s="204"/>
      <c r="BC64" s="204"/>
      <c r="BD64" s="205"/>
    </row>
    <row r="65" spans="1:56" ht="39.950000000000003" customHeight="1" x14ac:dyDescent="0.4">
      <c r="A65" s="71"/>
      <c r="B65" s="86">
        <f t="shared" si="4"/>
        <v>52</v>
      </c>
      <c r="C65" s="223"/>
      <c r="D65" s="224"/>
      <c r="E65" s="225"/>
      <c r="F65" s="226"/>
      <c r="G65" s="227"/>
      <c r="H65" s="228"/>
      <c r="I65" s="228"/>
      <c r="J65" s="228"/>
      <c r="K65" s="229"/>
      <c r="L65" s="230"/>
      <c r="M65" s="231"/>
      <c r="N65" s="231"/>
      <c r="O65" s="232"/>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33">
        <f t="shared" si="6"/>
        <v>0</v>
      </c>
      <c r="AV65" s="234"/>
      <c r="AW65" s="235">
        <f t="shared" si="7"/>
        <v>0</v>
      </c>
      <c r="AX65" s="236"/>
      <c r="AY65" s="203"/>
      <c r="AZ65" s="204"/>
      <c r="BA65" s="204"/>
      <c r="BB65" s="204"/>
      <c r="BC65" s="204"/>
      <c r="BD65" s="205"/>
    </row>
    <row r="66" spans="1:56" ht="39.950000000000003" customHeight="1" x14ac:dyDescent="0.4">
      <c r="A66" s="71"/>
      <c r="B66" s="86">
        <f t="shared" si="4"/>
        <v>53</v>
      </c>
      <c r="C66" s="223"/>
      <c r="D66" s="224"/>
      <c r="E66" s="225"/>
      <c r="F66" s="226"/>
      <c r="G66" s="227"/>
      <c r="H66" s="228"/>
      <c r="I66" s="228"/>
      <c r="J66" s="228"/>
      <c r="K66" s="229"/>
      <c r="L66" s="230"/>
      <c r="M66" s="231"/>
      <c r="N66" s="231"/>
      <c r="O66" s="232"/>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33">
        <f t="shared" si="6"/>
        <v>0</v>
      </c>
      <c r="AV66" s="234"/>
      <c r="AW66" s="235">
        <f t="shared" si="7"/>
        <v>0</v>
      </c>
      <c r="AX66" s="236"/>
      <c r="AY66" s="203"/>
      <c r="AZ66" s="204"/>
      <c r="BA66" s="204"/>
      <c r="BB66" s="204"/>
      <c r="BC66" s="204"/>
      <c r="BD66" s="205"/>
    </row>
    <row r="67" spans="1:56" ht="39.950000000000003" customHeight="1" x14ac:dyDescent="0.4">
      <c r="A67" s="71"/>
      <c r="B67" s="86">
        <f t="shared" si="4"/>
        <v>54</v>
      </c>
      <c r="C67" s="223"/>
      <c r="D67" s="224"/>
      <c r="E67" s="225"/>
      <c r="F67" s="226"/>
      <c r="G67" s="227"/>
      <c r="H67" s="228"/>
      <c r="I67" s="228"/>
      <c r="J67" s="228"/>
      <c r="K67" s="229"/>
      <c r="L67" s="230"/>
      <c r="M67" s="231"/>
      <c r="N67" s="231"/>
      <c r="O67" s="232"/>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33">
        <f t="shared" si="6"/>
        <v>0</v>
      </c>
      <c r="AV67" s="234"/>
      <c r="AW67" s="235">
        <f t="shared" si="7"/>
        <v>0</v>
      </c>
      <c r="AX67" s="236"/>
      <c r="AY67" s="203"/>
      <c r="AZ67" s="204"/>
      <c r="BA67" s="204"/>
      <c r="BB67" s="204"/>
      <c r="BC67" s="204"/>
      <c r="BD67" s="205"/>
    </row>
    <row r="68" spans="1:56" ht="39.950000000000003" customHeight="1" x14ac:dyDescent="0.4">
      <c r="A68" s="71"/>
      <c r="B68" s="86">
        <f t="shared" si="4"/>
        <v>55</v>
      </c>
      <c r="C68" s="223"/>
      <c r="D68" s="224"/>
      <c r="E68" s="225"/>
      <c r="F68" s="226"/>
      <c r="G68" s="227"/>
      <c r="H68" s="228"/>
      <c r="I68" s="228"/>
      <c r="J68" s="228"/>
      <c r="K68" s="229"/>
      <c r="L68" s="230"/>
      <c r="M68" s="231"/>
      <c r="N68" s="231"/>
      <c r="O68" s="232"/>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33">
        <f t="shared" si="6"/>
        <v>0</v>
      </c>
      <c r="AV68" s="234"/>
      <c r="AW68" s="235">
        <f t="shared" si="7"/>
        <v>0</v>
      </c>
      <c r="AX68" s="236"/>
      <c r="AY68" s="203"/>
      <c r="AZ68" s="204"/>
      <c r="BA68" s="204"/>
      <c r="BB68" s="204"/>
      <c r="BC68" s="204"/>
      <c r="BD68" s="205"/>
    </row>
    <row r="69" spans="1:56" ht="39.950000000000003" customHeight="1" x14ac:dyDescent="0.4">
      <c r="A69" s="71"/>
      <c r="B69" s="86">
        <f t="shared" si="4"/>
        <v>56</v>
      </c>
      <c r="C69" s="223"/>
      <c r="D69" s="224"/>
      <c r="E69" s="225"/>
      <c r="F69" s="226"/>
      <c r="G69" s="227"/>
      <c r="H69" s="228"/>
      <c r="I69" s="228"/>
      <c r="J69" s="228"/>
      <c r="K69" s="229"/>
      <c r="L69" s="230"/>
      <c r="M69" s="231"/>
      <c r="N69" s="231"/>
      <c r="O69" s="232"/>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33">
        <f t="shared" si="6"/>
        <v>0</v>
      </c>
      <c r="AV69" s="234"/>
      <c r="AW69" s="235">
        <f t="shared" si="7"/>
        <v>0</v>
      </c>
      <c r="AX69" s="236"/>
      <c r="AY69" s="203"/>
      <c r="AZ69" s="204"/>
      <c r="BA69" s="204"/>
      <c r="BB69" s="204"/>
      <c r="BC69" s="204"/>
      <c r="BD69" s="205"/>
    </row>
    <row r="70" spans="1:56" ht="39.950000000000003" customHeight="1" x14ac:dyDescent="0.4">
      <c r="A70" s="71"/>
      <c r="B70" s="86">
        <f t="shared" si="4"/>
        <v>57</v>
      </c>
      <c r="C70" s="223"/>
      <c r="D70" s="224"/>
      <c r="E70" s="225"/>
      <c r="F70" s="226"/>
      <c r="G70" s="227"/>
      <c r="H70" s="228"/>
      <c r="I70" s="228"/>
      <c r="J70" s="228"/>
      <c r="K70" s="229"/>
      <c r="L70" s="230"/>
      <c r="M70" s="231"/>
      <c r="N70" s="231"/>
      <c r="O70" s="232"/>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33">
        <f t="shared" si="6"/>
        <v>0</v>
      </c>
      <c r="AV70" s="234"/>
      <c r="AW70" s="235">
        <f t="shared" si="7"/>
        <v>0</v>
      </c>
      <c r="AX70" s="236"/>
      <c r="AY70" s="203"/>
      <c r="AZ70" s="204"/>
      <c r="BA70" s="204"/>
      <c r="BB70" s="204"/>
      <c r="BC70" s="204"/>
      <c r="BD70" s="205"/>
    </row>
    <row r="71" spans="1:56" ht="39.950000000000003" customHeight="1" x14ac:dyDescent="0.4">
      <c r="A71" s="71"/>
      <c r="B71" s="86">
        <f t="shared" si="4"/>
        <v>58</v>
      </c>
      <c r="C71" s="223"/>
      <c r="D71" s="224"/>
      <c r="E71" s="225"/>
      <c r="F71" s="226"/>
      <c r="G71" s="227"/>
      <c r="H71" s="228"/>
      <c r="I71" s="228"/>
      <c r="J71" s="228"/>
      <c r="K71" s="229"/>
      <c r="L71" s="230"/>
      <c r="M71" s="231"/>
      <c r="N71" s="231"/>
      <c r="O71" s="232"/>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33">
        <f t="shared" si="6"/>
        <v>0</v>
      </c>
      <c r="AV71" s="234"/>
      <c r="AW71" s="235">
        <f t="shared" si="7"/>
        <v>0</v>
      </c>
      <c r="AX71" s="236"/>
      <c r="AY71" s="203"/>
      <c r="AZ71" s="204"/>
      <c r="BA71" s="204"/>
      <c r="BB71" s="204"/>
      <c r="BC71" s="204"/>
      <c r="BD71" s="205"/>
    </row>
    <row r="72" spans="1:56" ht="39.950000000000003" customHeight="1" x14ac:dyDescent="0.4">
      <c r="A72" s="71"/>
      <c r="B72" s="86">
        <f t="shared" si="4"/>
        <v>59</v>
      </c>
      <c r="C72" s="223"/>
      <c r="D72" s="224"/>
      <c r="E72" s="225"/>
      <c r="F72" s="226"/>
      <c r="G72" s="227"/>
      <c r="H72" s="228"/>
      <c r="I72" s="228"/>
      <c r="J72" s="228"/>
      <c r="K72" s="229"/>
      <c r="L72" s="230"/>
      <c r="M72" s="231"/>
      <c r="N72" s="231"/>
      <c r="O72" s="232"/>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33">
        <f t="shared" si="6"/>
        <v>0</v>
      </c>
      <c r="AV72" s="234"/>
      <c r="AW72" s="235">
        <f t="shared" si="7"/>
        <v>0</v>
      </c>
      <c r="AX72" s="236"/>
      <c r="AY72" s="203"/>
      <c r="AZ72" s="204"/>
      <c r="BA72" s="204"/>
      <c r="BB72" s="204"/>
      <c r="BC72" s="204"/>
      <c r="BD72" s="205"/>
    </row>
    <row r="73" spans="1:56" ht="39.950000000000003" customHeight="1" x14ac:dyDescent="0.4">
      <c r="A73" s="71"/>
      <c r="B73" s="86">
        <f t="shared" si="4"/>
        <v>60</v>
      </c>
      <c r="C73" s="223"/>
      <c r="D73" s="224"/>
      <c r="E73" s="225"/>
      <c r="F73" s="226"/>
      <c r="G73" s="227"/>
      <c r="H73" s="228"/>
      <c r="I73" s="228"/>
      <c r="J73" s="228"/>
      <c r="K73" s="229"/>
      <c r="L73" s="230"/>
      <c r="M73" s="231"/>
      <c r="N73" s="231"/>
      <c r="O73" s="232"/>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33">
        <f t="shared" si="6"/>
        <v>0</v>
      </c>
      <c r="AV73" s="234"/>
      <c r="AW73" s="235">
        <f t="shared" si="7"/>
        <v>0</v>
      </c>
      <c r="AX73" s="236"/>
      <c r="AY73" s="203"/>
      <c r="AZ73" s="204"/>
      <c r="BA73" s="204"/>
      <c r="BB73" s="204"/>
      <c r="BC73" s="204"/>
      <c r="BD73" s="205"/>
    </row>
    <row r="74" spans="1:56" ht="39.950000000000003" customHeight="1" x14ac:dyDescent="0.4">
      <c r="A74" s="71"/>
      <c r="B74" s="86">
        <f t="shared" si="4"/>
        <v>61</v>
      </c>
      <c r="C74" s="223"/>
      <c r="D74" s="224"/>
      <c r="E74" s="225"/>
      <c r="F74" s="226"/>
      <c r="G74" s="227"/>
      <c r="H74" s="228"/>
      <c r="I74" s="228"/>
      <c r="J74" s="228"/>
      <c r="K74" s="229"/>
      <c r="L74" s="230"/>
      <c r="M74" s="231"/>
      <c r="N74" s="231"/>
      <c r="O74" s="232"/>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33">
        <f t="shared" si="6"/>
        <v>0</v>
      </c>
      <c r="AV74" s="234"/>
      <c r="AW74" s="235">
        <f t="shared" si="7"/>
        <v>0</v>
      </c>
      <c r="AX74" s="236"/>
      <c r="AY74" s="203"/>
      <c r="AZ74" s="204"/>
      <c r="BA74" s="204"/>
      <c r="BB74" s="204"/>
      <c r="BC74" s="204"/>
      <c r="BD74" s="205"/>
    </row>
    <row r="75" spans="1:56" ht="39.950000000000003" customHeight="1" x14ac:dyDescent="0.4">
      <c r="A75" s="71"/>
      <c r="B75" s="86">
        <f t="shared" si="4"/>
        <v>62</v>
      </c>
      <c r="C75" s="223"/>
      <c r="D75" s="224"/>
      <c r="E75" s="225"/>
      <c r="F75" s="226"/>
      <c r="G75" s="227"/>
      <c r="H75" s="228"/>
      <c r="I75" s="228"/>
      <c r="J75" s="228"/>
      <c r="K75" s="229"/>
      <c r="L75" s="230"/>
      <c r="M75" s="231"/>
      <c r="N75" s="231"/>
      <c r="O75" s="232"/>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33">
        <f t="shared" si="6"/>
        <v>0</v>
      </c>
      <c r="AV75" s="234"/>
      <c r="AW75" s="235">
        <f t="shared" si="7"/>
        <v>0</v>
      </c>
      <c r="AX75" s="236"/>
      <c r="AY75" s="203"/>
      <c r="AZ75" s="204"/>
      <c r="BA75" s="204"/>
      <c r="BB75" s="204"/>
      <c r="BC75" s="204"/>
      <c r="BD75" s="205"/>
    </row>
    <row r="76" spans="1:56" ht="39.950000000000003" customHeight="1" x14ac:dyDescent="0.4">
      <c r="A76" s="71"/>
      <c r="B76" s="86">
        <f t="shared" si="4"/>
        <v>63</v>
      </c>
      <c r="C76" s="223"/>
      <c r="D76" s="224"/>
      <c r="E76" s="225"/>
      <c r="F76" s="226"/>
      <c r="G76" s="227"/>
      <c r="H76" s="228"/>
      <c r="I76" s="228"/>
      <c r="J76" s="228"/>
      <c r="K76" s="229"/>
      <c r="L76" s="230"/>
      <c r="M76" s="231"/>
      <c r="N76" s="231"/>
      <c r="O76" s="232"/>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33">
        <f t="shared" si="6"/>
        <v>0</v>
      </c>
      <c r="AV76" s="234"/>
      <c r="AW76" s="235">
        <f t="shared" si="7"/>
        <v>0</v>
      </c>
      <c r="AX76" s="236"/>
      <c r="AY76" s="203"/>
      <c r="AZ76" s="204"/>
      <c r="BA76" s="204"/>
      <c r="BB76" s="204"/>
      <c r="BC76" s="204"/>
      <c r="BD76" s="205"/>
    </row>
    <row r="77" spans="1:56" ht="39.950000000000003" customHeight="1" x14ac:dyDescent="0.4">
      <c r="A77" s="71"/>
      <c r="B77" s="86">
        <f t="shared" si="4"/>
        <v>64</v>
      </c>
      <c r="C77" s="223"/>
      <c r="D77" s="224"/>
      <c r="E77" s="225"/>
      <c r="F77" s="226"/>
      <c r="G77" s="227"/>
      <c r="H77" s="228"/>
      <c r="I77" s="228"/>
      <c r="J77" s="228"/>
      <c r="K77" s="229"/>
      <c r="L77" s="230"/>
      <c r="M77" s="231"/>
      <c r="N77" s="231"/>
      <c r="O77" s="232"/>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33">
        <f t="shared" si="6"/>
        <v>0</v>
      </c>
      <c r="AV77" s="234"/>
      <c r="AW77" s="235">
        <f t="shared" si="7"/>
        <v>0</v>
      </c>
      <c r="AX77" s="236"/>
      <c r="AY77" s="203"/>
      <c r="AZ77" s="204"/>
      <c r="BA77" s="204"/>
      <c r="BB77" s="204"/>
      <c r="BC77" s="204"/>
      <c r="BD77" s="205"/>
    </row>
    <row r="78" spans="1:56" ht="39.950000000000003" customHeight="1" x14ac:dyDescent="0.4">
      <c r="A78" s="71"/>
      <c r="B78" s="86">
        <f t="shared" si="4"/>
        <v>65</v>
      </c>
      <c r="C78" s="223"/>
      <c r="D78" s="224"/>
      <c r="E78" s="225"/>
      <c r="F78" s="226"/>
      <c r="G78" s="227"/>
      <c r="H78" s="228"/>
      <c r="I78" s="228"/>
      <c r="J78" s="228"/>
      <c r="K78" s="229"/>
      <c r="L78" s="230"/>
      <c r="M78" s="231"/>
      <c r="N78" s="231"/>
      <c r="O78" s="232"/>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33">
        <f t="shared" si="6"/>
        <v>0</v>
      </c>
      <c r="AV78" s="234"/>
      <c r="AW78" s="235">
        <f t="shared" ref="AW78:AW113" si="8">IF($AZ$3="４週",AU78/4,IF($AZ$3="暦月",AU78/($AZ$7/7),""))</f>
        <v>0</v>
      </c>
      <c r="AX78" s="236"/>
      <c r="AY78" s="203"/>
      <c r="AZ78" s="204"/>
      <c r="BA78" s="204"/>
      <c r="BB78" s="204"/>
      <c r="BC78" s="204"/>
      <c r="BD78" s="205"/>
    </row>
    <row r="79" spans="1:56" ht="39.950000000000003" customHeight="1" x14ac:dyDescent="0.4">
      <c r="A79" s="71"/>
      <c r="B79" s="86">
        <f t="shared" si="4"/>
        <v>66</v>
      </c>
      <c r="C79" s="223"/>
      <c r="D79" s="224"/>
      <c r="E79" s="225"/>
      <c r="F79" s="226"/>
      <c r="G79" s="227"/>
      <c r="H79" s="228"/>
      <c r="I79" s="228"/>
      <c r="J79" s="228"/>
      <c r="K79" s="229"/>
      <c r="L79" s="230"/>
      <c r="M79" s="231"/>
      <c r="N79" s="231"/>
      <c r="O79" s="232"/>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33">
        <f t="shared" si="6"/>
        <v>0</v>
      </c>
      <c r="AV79" s="234"/>
      <c r="AW79" s="235">
        <f t="shared" si="8"/>
        <v>0</v>
      </c>
      <c r="AX79" s="236"/>
      <c r="AY79" s="203"/>
      <c r="AZ79" s="204"/>
      <c r="BA79" s="204"/>
      <c r="BB79" s="204"/>
      <c r="BC79" s="204"/>
      <c r="BD79" s="205"/>
    </row>
    <row r="80" spans="1:56" ht="39.950000000000003" customHeight="1" x14ac:dyDescent="0.4">
      <c r="A80" s="71"/>
      <c r="B80" s="86">
        <f t="shared" si="4"/>
        <v>67</v>
      </c>
      <c r="C80" s="223"/>
      <c r="D80" s="224"/>
      <c r="E80" s="225"/>
      <c r="F80" s="226"/>
      <c r="G80" s="227"/>
      <c r="H80" s="228"/>
      <c r="I80" s="228"/>
      <c r="J80" s="228"/>
      <c r="K80" s="229"/>
      <c r="L80" s="230"/>
      <c r="M80" s="231"/>
      <c r="N80" s="231"/>
      <c r="O80" s="232"/>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33">
        <f t="shared" si="6"/>
        <v>0</v>
      </c>
      <c r="AV80" s="234"/>
      <c r="AW80" s="235">
        <f t="shared" si="8"/>
        <v>0</v>
      </c>
      <c r="AX80" s="236"/>
      <c r="AY80" s="203"/>
      <c r="AZ80" s="204"/>
      <c r="BA80" s="204"/>
      <c r="BB80" s="204"/>
      <c r="BC80" s="204"/>
      <c r="BD80" s="205"/>
    </row>
    <row r="81" spans="1:56" ht="39.950000000000003" customHeight="1" x14ac:dyDescent="0.4">
      <c r="A81" s="71"/>
      <c r="B81" s="86">
        <f t="shared" si="4"/>
        <v>68</v>
      </c>
      <c r="C81" s="223"/>
      <c r="D81" s="224"/>
      <c r="E81" s="225"/>
      <c r="F81" s="226"/>
      <c r="G81" s="227"/>
      <c r="H81" s="228"/>
      <c r="I81" s="228"/>
      <c r="J81" s="228"/>
      <c r="K81" s="229"/>
      <c r="L81" s="230"/>
      <c r="M81" s="231"/>
      <c r="N81" s="231"/>
      <c r="O81" s="232"/>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33">
        <f t="shared" si="6"/>
        <v>0</v>
      </c>
      <c r="AV81" s="234"/>
      <c r="AW81" s="235">
        <f t="shared" si="8"/>
        <v>0</v>
      </c>
      <c r="AX81" s="236"/>
      <c r="AY81" s="203"/>
      <c r="AZ81" s="204"/>
      <c r="BA81" s="204"/>
      <c r="BB81" s="204"/>
      <c r="BC81" s="204"/>
      <c r="BD81" s="205"/>
    </row>
    <row r="82" spans="1:56" ht="39.950000000000003" customHeight="1" x14ac:dyDescent="0.4">
      <c r="A82" s="71"/>
      <c r="B82" s="86">
        <f t="shared" si="4"/>
        <v>69</v>
      </c>
      <c r="C82" s="223"/>
      <c r="D82" s="224"/>
      <c r="E82" s="225"/>
      <c r="F82" s="226"/>
      <c r="G82" s="227"/>
      <c r="H82" s="228"/>
      <c r="I82" s="228"/>
      <c r="J82" s="228"/>
      <c r="K82" s="229"/>
      <c r="L82" s="230"/>
      <c r="M82" s="231"/>
      <c r="N82" s="231"/>
      <c r="O82" s="232"/>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33">
        <f t="shared" si="6"/>
        <v>0</v>
      </c>
      <c r="AV82" s="234"/>
      <c r="AW82" s="235">
        <f t="shared" si="8"/>
        <v>0</v>
      </c>
      <c r="AX82" s="236"/>
      <c r="AY82" s="203"/>
      <c r="AZ82" s="204"/>
      <c r="BA82" s="204"/>
      <c r="BB82" s="204"/>
      <c r="BC82" s="204"/>
      <c r="BD82" s="205"/>
    </row>
    <row r="83" spans="1:56" ht="39.950000000000003" customHeight="1" x14ac:dyDescent="0.4">
      <c r="A83" s="71"/>
      <c r="B83" s="86">
        <f t="shared" si="4"/>
        <v>70</v>
      </c>
      <c r="C83" s="223"/>
      <c r="D83" s="224"/>
      <c r="E83" s="225"/>
      <c r="F83" s="226"/>
      <c r="G83" s="227"/>
      <c r="H83" s="228"/>
      <c r="I83" s="228"/>
      <c r="J83" s="228"/>
      <c r="K83" s="229"/>
      <c r="L83" s="230"/>
      <c r="M83" s="231"/>
      <c r="N83" s="231"/>
      <c r="O83" s="232"/>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33">
        <f t="shared" si="6"/>
        <v>0</v>
      </c>
      <c r="AV83" s="234"/>
      <c r="AW83" s="235">
        <f t="shared" si="8"/>
        <v>0</v>
      </c>
      <c r="AX83" s="236"/>
      <c r="AY83" s="203"/>
      <c r="AZ83" s="204"/>
      <c r="BA83" s="204"/>
      <c r="BB83" s="204"/>
      <c r="BC83" s="204"/>
      <c r="BD83" s="205"/>
    </row>
    <row r="84" spans="1:56" ht="39.950000000000003" customHeight="1" x14ac:dyDescent="0.4">
      <c r="A84" s="71"/>
      <c r="B84" s="86">
        <f t="shared" si="4"/>
        <v>71</v>
      </c>
      <c r="C84" s="223"/>
      <c r="D84" s="224"/>
      <c r="E84" s="225"/>
      <c r="F84" s="226"/>
      <c r="G84" s="227"/>
      <c r="H84" s="228"/>
      <c r="I84" s="228"/>
      <c r="J84" s="228"/>
      <c r="K84" s="229"/>
      <c r="L84" s="230"/>
      <c r="M84" s="231"/>
      <c r="N84" s="231"/>
      <c r="O84" s="232"/>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33">
        <f t="shared" si="6"/>
        <v>0</v>
      </c>
      <c r="AV84" s="234"/>
      <c r="AW84" s="235">
        <f t="shared" si="8"/>
        <v>0</v>
      </c>
      <c r="AX84" s="236"/>
      <c r="AY84" s="203"/>
      <c r="AZ84" s="204"/>
      <c r="BA84" s="204"/>
      <c r="BB84" s="204"/>
      <c r="BC84" s="204"/>
      <c r="BD84" s="205"/>
    </row>
    <row r="85" spans="1:56" ht="39.950000000000003" customHeight="1" x14ac:dyDescent="0.4">
      <c r="A85" s="71"/>
      <c r="B85" s="86">
        <f t="shared" si="4"/>
        <v>72</v>
      </c>
      <c r="C85" s="223"/>
      <c r="D85" s="224"/>
      <c r="E85" s="225"/>
      <c r="F85" s="226"/>
      <c r="G85" s="227"/>
      <c r="H85" s="228"/>
      <c r="I85" s="228"/>
      <c r="J85" s="228"/>
      <c r="K85" s="229"/>
      <c r="L85" s="230"/>
      <c r="M85" s="231"/>
      <c r="N85" s="231"/>
      <c r="O85" s="232"/>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33">
        <f t="shared" si="6"/>
        <v>0</v>
      </c>
      <c r="AV85" s="234"/>
      <c r="AW85" s="235">
        <f t="shared" si="8"/>
        <v>0</v>
      </c>
      <c r="AX85" s="236"/>
      <c r="AY85" s="203"/>
      <c r="AZ85" s="204"/>
      <c r="BA85" s="204"/>
      <c r="BB85" s="204"/>
      <c r="BC85" s="204"/>
      <c r="BD85" s="205"/>
    </row>
    <row r="86" spans="1:56" ht="39.950000000000003" customHeight="1" x14ac:dyDescent="0.4">
      <c r="A86" s="71"/>
      <c r="B86" s="86">
        <f t="shared" si="4"/>
        <v>73</v>
      </c>
      <c r="C86" s="223"/>
      <c r="D86" s="224"/>
      <c r="E86" s="225"/>
      <c r="F86" s="226"/>
      <c r="G86" s="227"/>
      <c r="H86" s="228"/>
      <c r="I86" s="228"/>
      <c r="J86" s="228"/>
      <c r="K86" s="229"/>
      <c r="L86" s="230"/>
      <c r="M86" s="231"/>
      <c r="N86" s="231"/>
      <c r="O86" s="232"/>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33">
        <f t="shared" si="6"/>
        <v>0</v>
      </c>
      <c r="AV86" s="234"/>
      <c r="AW86" s="235">
        <f t="shared" si="8"/>
        <v>0</v>
      </c>
      <c r="AX86" s="236"/>
      <c r="AY86" s="203"/>
      <c r="AZ86" s="204"/>
      <c r="BA86" s="204"/>
      <c r="BB86" s="204"/>
      <c r="BC86" s="204"/>
      <c r="BD86" s="205"/>
    </row>
    <row r="87" spans="1:56" ht="39.950000000000003" customHeight="1" x14ac:dyDescent="0.4">
      <c r="A87" s="71"/>
      <c r="B87" s="86">
        <f t="shared" si="4"/>
        <v>74</v>
      </c>
      <c r="C87" s="223"/>
      <c r="D87" s="224"/>
      <c r="E87" s="225"/>
      <c r="F87" s="226"/>
      <c r="G87" s="227"/>
      <c r="H87" s="228"/>
      <c r="I87" s="228"/>
      <c r="J87" s="228"/>
      <c r="K87" s="229"/>
      <c r="L87" s="230"/>
      <c r="M87" s="231"/>
      <c r="N87" s="231"/>
      <c r="O87" s="232"/>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33">
        <f t="shared" si="6"/>
        <v>0</v>
      </c>
      <c r="AV87" s="234"/>
      <c r="AW87" s="235">
        <f t="shared" si="8"/>
        <v>0</v>
      </c>
      <c r="AX87" s="236"/>
      <c r="AY87" s="203"/>
      <c r="AZ87" s="204"/>
      <c r="BA87" s="204"/>
      <c r="BB87" s="204"/>
      <c r="BC87" s="204"/>
      <c r="BD87" s="205"/>
    </row>
    <row r="88" spans="1:56" ht="39.950000000000003" customHeight="1" x14ac:dyDescent="0.4">
      <c r="A88" s="71"/>
      <c r="B88" s="86">
        <f t="shared" si="4"/>
        <v>75</v>
      </c>
      <c r="C88" s="223"/>
      <c r="D88" s="224"/>
      <c r="E88" s="225"/>
      <c r="F88" s="226"/>
      <c r="G88" s="227"/>
      <c r="H88" s="228"/>
      <c r="I88" s="228"/>
      <c r="J88" s="228"/>
      <c r="K88" s="229"/>
      <c r="L88" s="230"/>
      <c r="M88" s="231"/>
      <c r="N88" s="231"/>
      <c r="O88" s="232"/>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33">
        <f t="shared" si="6"/>
        <v>0</v>
      </c>
      <c r="AV88" s="234"/>
      <c r="AW88" s="235">
        <f t="shared" si="8"/>
        <v>0</v>
      </c>
      <c r="AX88" s="236"/>
      <c r="AY88" s="203"/>
      <c r="AZ88" s="204"/>
      <c r="BA88" s="204"/>
      <c r="BB88" s="204"/>
      <c r="BC88" s="204"/>
      <c r="BD88" s="205"/>
    </row>
    <row r="89" spans="1:56" ht="39.950000000000003" customHeight="1" x14ac:dyDescent="0.4">
      <c r="A89" s="71"/>
      <c r="B89" s="86">
        <f t="shared" si="4"/>
        <v>76</v>
      </c>
      <c r="C89" s="223"/>
      <c r="D89" s="224"/>
      <c r="E89" s="225"/>
      <c r="F89" s="226"/>
      <c r="G89" s="227"/>
      <c r="H89" s="228"/>
      <c r="I89" s="228"/>
      <c r="J89" s="228"/>
      <c r="K89" s="229"/>
      <c r="L89" s="230"/>
      <c r="M89" s="231"/>
      <c r="N89" s="231"/>
      <c r="O89" s="232"/>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33">
        <f t="shared" si="6"/>
        <v>0</v>
      </c>
      <c r="AV89" s="234"/>
      <c r="AW89" s="235">
        <f t="shared" si="8"/>
        <v>0</v>
      </c>
      <c r="AX89" s="236"/>
      <c r="AY89" s="203"/>
      <c r="AZ89" s="204"/>
      <c r="BA89" s="204"/>
      <c r="BB89" s="204"/>
      <c r="BC89" s="204"/>
      <c r="BD89" s="205"/>
    </row>
    <row r="90" spans="1:56" ht="39.950000000000003" customHeight="1" x14ac:dyDescent="0.4">
      <c r="A90" s="71"/>
      <c r="B90" s="86">
        <f t="shared" si="4"/>
        <v>77</v>
      </c>
      <c r="C90" s="223"/>
      <c r="D90" s="224"/>
      <c r="E90" s="225"/>
      <c r="F90" s="226"/>
      <c r="G90" s="227"/>
      <c r="H90" s="228"/>
      <c r="I90" s="228"/>
      <c r="J90" s="228"/>
      <c r="K90" s="229"/>
      <c r="L90" s="230"/>
      <c r="M90" s="231"/>
      <c r="N90" s="231"/>
      <c r="O90" s="232"/>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33">
        <f t="shared" si="6"/>
        <v>0</v>
      </c>
      <c r="AV90" s="234"/>
      <c r="AW90" s="235">
        <f t="shared" si="8"/>
        <v>0</v>
      </c>
      <c r="AX90" s="236"/>
      <c r="AY90" s="203"/>
      <c r="AZ90" s="204"/>
      <c r="BA90" s="204"/>
      <c r="BB90" s="204"/>
      <c r="BC90" s="204"/>
      <c r="BD90" s="205"/>
    </row>
    <row r="91" spans="1:56" ht="39.950000000000003" customHeight="1" x14ac:dyDescent="0.4">
      <c r="A91" s="71"/>
      <c r="B91" s="86">
        <f t="shared" si="4"/>
        <v>78</v>
      </c>
      <c r="C91" s="223"/>
      <c r="D91" s="224"/>
      <c r="E91" s="225"/>
      <c r="F91" s="226"/>
      <c r="G91" s="227"/>
      <c r="H91" s="228"/>
      <c r="I91" s="228"/>
      <c r="J91" s="228"/>
      <c r="K91" s="229"/>
      <c r="L91" s="230"/>
      <c r="M91" s="231"/>
      <c r="N91" s="231"/>
      <c r="O91" s="232"/>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33">
        <f t="shared" si="6"/>
        <v>0</v>
      </c>
      <c r="AV91" s="234"/>
      <c r="AW91" s="235">
        <f t="shared" si="8"/>
        <v>0</v>
      </c>
      <c r="AX91" s="236"/>
      <c r="AY91" s="203"/>
      <c r="AZ91" s="204"/>
      <c r="BA91" s="204"/>
      <c r="BB91" s="204"/>
      <c r="BC91" s="204"/>
      <c r="BD91" s="205"/>
    </row>
    <row r="92" spans="1:56" ht="39.950000000000003" customHeight="1" x14ac:dyDescent="0.4">
      <c r="A92" s="71"/>
      <c r="B92" s="86">
        <f t="shared" si="4"/>
        <v>79</v>
      </c>
      <c r="C92" s="223"/>
      <c r="D92" s="224"/>
      <c r="E92" s="225"/>
      <c r="F92" s="226"/>
      <c r="G92" s="227"/>
      <c r="H92" s="228"/>
      <c r="I92" s="228"/>
      <c r="J92" s="228"/>
      <c r="K92" s="229"/>
      <c r="L92" s="230"/>
      <c r="M92" s="231"/>
      <c r="N92" s="231"/>
      <c r="O92" s="232"/>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33">
        <f t="shared" si="6"/>
        <v>0</v>
      </c>
      <c r="AV92" s="234"/>
      <c r="AW92" s="235">
        <f t="shared" si="8"/>
        <v>0</v>
      </c>
      <c r="AX92" s="236"/>
      <c r="AY92" s="203"/>
      <c r="AZ92" s="204"/>
      <c r="BA92" s="204"/>
      <c r="BB92" s="204"/>
      <c r="BC92" s="204"/>
      <c r="BD92" s="205"/>
    </row>
    <row r="93" spans="1:56" ht="39.950000000000003" customHeight="1" x14ac:dyDescent="0.4">
      <c r="A93" s="71"/>
      <c r="B93" s="86">
        <f t="shared" si="4"/>
        <v>80</v>
      </c>
      <c r="C93" s="223"/>
      <c r="D93" s="224"/>
      <c r="E93" s="225"/>
      <c r="F93" s="226"/>
      <c r="G93" s="227"/>
      <c r="H93" s="228"/>
      <c r="I93" s="228"/>
      <c r="J93" s="228"/>
      <c r="K93" s="229"/>
      <c r="L93" s="230"/>
      <c r="M93" s="231"/>
      <c r="N93" s="231"/>
      <c r="O93" s="232"/>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33">
        <f t="shared" si="6"/>
        <v>0</v>
      </c>
      <c r="AV93" s="234"/>
      <c r="AW93" s="235">
        <f t="shared" si="8"/>
        <v>0</v>
      </c>
      <c r="AX93" s="236"/>
      <c r="AY93" s="203"/>
      <c r="AZ93" s="204"/>
      <c r="BA93" s="204"/>
      <c r="BB93" s="204"/>
      <c r="BC93" s="204"/>
      <c r="BD93" s="205"/>
    </row>
    <row r="94" spans="1:56" ht="39.950000000000003" customHeight="1" x14ac:dyDescent="0.4">
      <c r="A94" s="71"/>
      <c r="B94" s="86">
        <f t="shared" si="4"/>
        <v>81</v>
      </c>
      <c r="C94" s="223"/>
      <c r="D94" s="224"/>
      <c r="E94" s="225"/>
      <c r="F94" s="226"/>
      <c r="G94" s="227"/>
      <c r="H94" s="228"/>
      <c r="I94" s="228"/>
      <c r="J94" s="228"/>
      <c r="K94" s="229"/>
      <c r="L94" s="230"/>
      <c r="M94" s="231"/>
      <c r="N94" s="231"/>
      <c r="O94" s="232"/>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33">
        <f t="shared" si="6"/>
        <v>0</v>
      </c>
      <c r="AV94" s="234"/>
      <c r="AW94" s="235">
        <f t="shared" si="8"/>
        <v>0</v>
      </c>
      <c r="AX94" s="236"/>
      <c r="AY94" s="203"/>
      <c r="AZ94" s="204"/>
      <c r="BA94" s="204"/>
      <c r="BB94" s="204"/>
      <c r="BC94" s="204"/>
      <c r="BD94" s="205"/>
    </row>
    <row r="95" spans="1:56" ht="39.950000000000003" customHeight="1" x14ac:dyDescent="0.4">
      <c r="A95" s="71"/>
      <c r="B95" s="86">
        <f t="shared" ref="B95:B113" si="9">B94+1</f>
        <v>82</v>
      </c>
      <c r="C95" s="223"/>
      <c r="D95" s="224"/>
      <c r="E95" s="225"/>
      <c r="F95" s="226"/>
      <c r="G95" s="227"/>
      <c r="H95" s="228"/>
      <c r="I95" s="228"/>
      <c r="J95" s="228"/>
      <c r="K95" s="229"/>
      <c r="L95" s="230"/>
      <c r="M95" s="231"/>
      <c r="N95" s="231"/>
      <c r="O95" s="232"/>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33">
        <f t="shared" si="6"/>
        <v>0</v>
      </c>
      <c r="AV95" s="234"/>
      <c r="AW95" s="235">
        <f t="shared" si="8"/>
        <v>0</v>
      </c>
      <c r="AX95" s="236"/>
      <c r="AY95" s="203"/>
      <c r="AZ95" s="204"/>
      <c r="BA95" s="204"/>
      <c r="BB95" s="204"/>
      <c r="BC95" s="204"/>
      <c r="BD95" s="205"/>
    </row>
    <row r="96" spans="1:56" ht="39.950000000000003" customHeight="1" x14ac:dyDescent="0.4">
      <c r="A96" s="71"/>
      <c r="B96" s="86">
        <f t="shared" si="9"/>
        <v>83</v>
      </c>
      <c r="C96" s="223"/>
      <c r="D96" s="224"/>
      <c r="E96" s="225"/>
      <c r="F96" s="226"/>
      <c r="G96" s="227"/>
      <c r="H96" s="228"/>
      <c r="I96" s="228"/>
      <c r="J96" s="228"/>
      <c r="K96" s="229"/>
      <c r="L96" s="230"/>
      <c r="M96" s="231"/>
      <c r="N96" s="231"/>
      <c r="O96" s="232"/>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33">
        <f t="shared" ref="AU96:AU112" si="10">IF($AZ$3="４週",SUM(P96:AQ96),IF($AZ$3="暦月",SUM(P96:AT96),""))</f>
        <v>0</v>
      </c>
      <c r="AV96" s="234"/>
      <c r="AW96" s="235">
        <f t="shared" si="8"/>
        <v>0</v>
      </c>
      <c r="AX96" s="236"/>
      <c r="AY96" s="203"/>
      <c r="AZ96" s="204"/>
      <c r="BA96" s="204"/>
      <c r="BB96" s="204"/>
      <c r="BC96" s="204"/>
      <c r="BD96" s="205"/>
    </row>
    <row r="97" spans="1:56" ht="39.950000000000003" customHeight="1" x14ac:dyDescent="0.4">
      <c r="A97" s="71"/>
      <c r="B97" s="86">
        <f t="shared" si="9"/>
        <v>84</v>
      </c>
      <c r="C97" s="223"/>
      <c r="D97" s="224"/>
      <c r="E97" s="225"/>
      <c r="F97" s="226"/>
      <c r="G97" s="227"/>
      <c r="H97" s="228"/>
      <c r="I97" s="228"/>
      <c r="J97" s="228"/>
      <c r="K97" s="229"/>
      <c r="L97" s="230"/>
      <c r="M97" s="231"/>
      <c r="N97" s="231"/>
      <c r="O97" s="232"/>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33">
        <f t="shared" si="10"/>
        <v>0</v>
      </c>
      <c r="AV97" s="234"/>
      <c r="AW97" s="235">
        <f t="shared" si="8"/>
        <v>0</v>
      </c>
      <c r="AX97" s="236"/>
      <c r="AY97" s="203"/>
      <c r="AZ97" s="204"/>
      <c r="BA97" s="204"/>
      <c r="BB97" s="204"/>
      <c r="BC97" s="204"/>
      <c r="BD97" s="205"/>
    </row>
    <row r="98" spans="1:56" ht="39.950000000000003" customHeight="1" x14ac:dyDescent="0.4">
      <c r="A98" s="71"/>
      <c r="B98" s="86">
        <f t="shared" si="9"/>
        <v>85</v>
      </c>
      <c r="C98" s="223"/>
      <c r="D98" s="224"/>
      <c r="E98" s="225"/>
      <c r="F98" s="226"/>
      <c r="G98" s="227"/>
      <c r="H98" s="228"/>
      <c r="I98" s="228"/>
      <c r="J98" s="228"/>
      <c r="K98" s="229"/>
      <c r="L98" s="230"/>
      <c r="M98" s="231"/>
      <c r="N98" s="231"/>
      <c r="O98" s="232"/>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33">
        <f t="shared" si="10"/>
        <v>0</v>
      </c>
      <c r="AV98" s="234"/>
      <c r="AW98" s="235">
        <f t="shared" si="8"/>
        <v>0</v>
      </c>
      <c r="AX98" s="236"/>
      <c r="AY98" s="203"/>
      <c r="AZ98" s="204"/>
      <c r="BA98" s="204"/>
      <c r="BB98" s="204"/>
      <c r="BC98" s="204"/>
      <c r="BD98" s="205"/>
    </row>
    <row r="99" spans="1:56" ht="39.950000000000003" customHeight="1" x14ac:dyDescent="0.4">
      <c r="A99" s="71"/>
      <c r="B99" s="86">
        <f t="shared" si="9"/>
        <v>86</v>
      </c>
      <c r="C99" s="223"/>
      <c r="D99" s="224"/>
      <c r="E99" s="225"/>
      <c r="F99" s="226"/>
      <c r="G99" s="227"/>
      <c r="H99" s="228"/>
      <c r="I99" s="228"/>
      <c r="J99" s="228"/>
      <c r="K99" s="229"/>
      <c r="L99" s="230"/>
      <c r="M99" s="231"/>
      <c r="N99" s="231"/>
      <c r="O99" s="232"/>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33">
        <f t="shared" si="10"/>
        <v>0</v>
      </c>
      <c r="AV99" s="234"/>
      <c r="AW99" s="235">
        <f t="shared" si="8"/>
        <v>0</v>
      </c>
      <c r="AX99" s="236"/>
      <c r="AY99" s="203"/>
      <c r="AZ99" s="204"/>
      <c r="BA99" s="204"/>
      <c r="BB99" s="204"/>
      <c r="BC99" s="204"/>
      <c r="BD99" s="205"/>
    </row>
    <row r="100" spans="1:56" ht="39.950000000000003" customHeight="1" x14ac:dyDescent="0.4">
      <c r="A100" s="71"/>
      <c r="B100" s="86">
        <f t="shared" si="9"/>
        <v>87</v>
      </c>
      <c r="C100" s="223"/>
      <c r="D100" s="224"/>
      <c r="E100" s="225"/>
      <c r="F100" s="226"/>
      <c r="G100" s="227"/>
      <c r="H100" s="228"/>
      <c r="I100" s="228"/>
      <c r="J100" s="228"/>
      <c r="K100" s="229"/>
      <c r="L100" s="230"/>
      <c r="M100" s="231"/>
      <c r="N100" s="231"/>
      <c r="O100" s="232"/>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33">
        <f t="shared" si="10"/>
        <v>0</v>
      </c>
      <c r="AV100" s="234"/>
      <c r="AW100" s="235">
        <f t="shared" si="8"/>
        <v>0</v>
      </c>
      <c r="AX100" s="236"/>
      <c r="AY100" s="203"/>
      <c r="AZ100" s="204"/>
      <c r="BA100" s="204"/>
      <c r="BB100" s="204"/>
      <c r="BC100" s="204"/>
      <c r="BD100" s="205"/>
    </row>
    <row r="101" spans="1:56" ht="39.950000000000003" customHeight="1" x14ac:dyDescent="0.4">
      <c r="A101" s="71"/>
      <c r="B101" s="86">
        <f t="shared" si="9"/>
        <v>88</v>
      </c>
      <c r="C101" s="223"/>
      <c r="D101" s="224"/>
      <c r="E101" s="225"/>
      <c r="F101" s="226"/>
      <c r="G101" s="227"/>
      <c r="H101" s="228"/>
      <c r="I101" s="228"/>
      <c r="J101" s="228"/>
      <c r="K101" s="229"/>
      <c r="L101" s="230"/>
      <c r="M101" s="231"/>
      <c r="N101" s="231"/>
      <c r="O101" s="232"/>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33">
        <f t="shared" si="10"/>
        <v>0</v>
      </c>
      <c r="AV101" s="234"/>
      <c r="AW101" s="235">
        <f t="shared" si="8"/>
        <v>0</v>
      </c>
      <c r="AX101" s="236"/>
      <c r="AY101" s="203"/>
      <c r="AZ101" s="204"/>
      <c r="BA101" s="204"/>
      <c r="BB101" s="204"/>
      <c r="BC101" s="204"/>
      <c r="BD101" s="205"/>
    </row>
    <row r="102" spans="1:56" ht="39.950000000000003" customHeight="1" x14ac:dyDescent="0.4">
      <c r="A102" s="71"/>
      <c r="B102" s="86">
        <f t="shared" si="9"/>
        <v>89</v>
      </c>
      <c r="C102" s="223"/>
      <c r="D102" s="224"/>
      <c r="E102" s="225"/>
      <c r="F102" s="226"/>
      <c r="G102" s="227"/>
      <c r="H102" s="228"/>
      <c r="I102" s="228"/>
      <c r="J102" s="228"/>
      <c r="K102" s="229"/>
      <c r="L102" s="230"/>
      <c r="M102" s="231"/>
      <c r="N102" s="231"/>
      <c r="O102" s="232"/>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33">
        <f t="shared" si="10"/>
        <v>0</v>
      </c>
      <c r="AV102" s="234"/>
      <c r="AW102" s="235">
        <f t="shared" si="8"/>
        <v>0</v>
      </c>
      <c r="AX102" s="236"/>
      <c r="AY102" s="203"/>
      <c r="AZ102" s="204"/>
      <c r="BA102" s="204"/>
      <c r="BB102" s="204"/>
      <c r="BC102" s="204"/>
      <c r="BD102" s="205"/>
    </row>
    <row r="103" spans="1:56" ht="39.950000000000003" customHeight="1" x14ac:dyDescent="0.4">
      <c r="A103" s="71"/>
      <c r="B103" s="86">
        <f t="shared" si="9"/>
        <v>90</v>
      </c>
      <c r="C103" s="223"/>
      <c r="D103" s="224"/>
      <c r="E103" s="225"/>
      <c r="F103" s="226"/>
      <c r="G103" s="227"/>
      <c r="H103" s="228"/>
      <c r="I103" s="228"/>
      <c r="J103" s="228"/>
      <c r="K103" s="229"/>
      <c r="L103" s="230"/>
      <c r="M103" s="231"/>
      <c r="N103" s="231"/>
      <c r="O103" s="232"/>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33">
        <f t="shared" si="10"/>
        <v>0</v>
      </c>
      <c r="AV103" s="234"/>
      <c r="AW103" s="235">
        <f t="shared" si="8"/>
        <v>0</v>
      </c>
      <c r="AX103" s="236"/>
      <c r="AY103" s="203"/>
      <c r="AZ103" s="204"/>
      <c r="BA103" s="204"/>
      <c r="BB103" s="204"/>
      <c r="BC103" s="204"/>
      <c r="BD103" s="205"/>
    </row>
    <row r="104" spans="1:56" ht="39.950000000000003" customHeight="1" x14ac:dyDescent="0.4">
      <c r="A104" s="71"/>
      <c r="B104" s="86">
        <f t="shared" si="9"/>
        <v>91</v>
      </c>
      <c r="C104" s="223"/>
      <c r="D104" s="224"/>
      <c r="E104" s="225"/>
      <c r="F104" s="226"/>
      <c r="G104" s="227"/>
      <c r="H104" s="228"/>
      <c r="I104" s="228"/>
      <c r="J104" s="228"/>
      <c r="K104" s="229"/>
      <c r="L104" s="230"/>
      <c r="M104" s="231"/>
      <c r="N104" s="231"/>
      <c r="O104" s="232"/>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33">
        <f t="shared" si="10"/>
        <v>0</v>
      </c>
      <c r="AV104" s="234"/>
      <c r="AW104" s="235">
        <f t="shared" si="8"/>
        <v>0</v>
      </c>
      <c r="AX104" s="236"/>
      <c r="AY104" s="203"/>
      <c r="AZ104" s="204"/>
      <c r="BA104" s="204"/>
      <c r="BB104" s="204"/>
      <c r="BC104" s="204"/>
      <c r="BD104" s="205"/>
    </row>
    <row r="105" spans="1:56" ht="39.950000000000003" customHeight="1" x14ac:dyDescent="0.4">
      <c r="A105" s="71"/>
      <c r="B105" s="86">
        <f t="shared" si="9"/>
        <v>92</v>
      </c>
      <c r="C105" s="223"/>
      <c r="D105" s="224"/>
      <c r="E105" s="225"/>
      <c r="F105" s="226"/>
      <c r="G105" s="227"/>
      <c r="H105" s="228"/>
      <c r="I105" s="228"/>
      <c r="J105" s="228"/>
      <c r="K105" s="229"/>
      <c r="L105" s="230"/>
      <c r="M105" s="231"/>
      <c r="N105" s="231"/>
      <c r="O105" s="232"/>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33">
        <f t="shared" si="10"/>
        <v>0</v>
      </c>
      <c r="AV105" s="234"/>
      <c r="AW105" s="235">
        <f t="shared" si="8"/>
        <v>0</v>
      </c>
      <c r="AX105" s="236"/>
      <c r="AY105" s="203"/>
      <c r="AZ105" s="204"/>
      <c r="BA105" s="204"/>
      <c r="BB105" s="204"/>
      <c r="BC105" s="204"/>
      <c r="BD105" s="205"/>
    </row>
    <row r="106" spans="1:56" ht="39.950000000000003" customHeight="1" x14ac:dyDescent="0.4">
      <c r="A106" s="71"/>
      <c r="B106" s="86">
        <f t="shared" si="9"/>
        <v>93</v>
      </c>
      <c r="C106" s="223"/>
      <c r="D106" s="224"/>
      <c r="E106" s="225"/>
      <c r="F106" s="226"/>
      <c r="G106" s="227"/>
      <c r="H106" s="228"/>
      <c r="I106" s="228"/>
      <c r="J106" s="228"/>
      <c r="K106" s="229"/>
      <c r="L106" s="230"/>
      <c r="M106" s="231"/>
      <c r="N106" s="231"/>
      <c r="O106" s="232"/>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33">
        <f t="shared" si="10"/>
        <v>0</v>
      </c>
      <c r="AV106" s="234"/>
      <c r="AW106" s="235">
        <f t="shared" si="8"/>
        <v>0</v>
      </c>
      <c r="AX106" s="236"/>
      <c r="AY106" s="203"/>
      <c r="AZ106" s="204"/>
      <c r="BA106" s="204"/>
      <c r="BB106" s="204"/>
      <c r="BC106" s="204"/>
      <c r="BD106" s="205"/>
    </row>
    <row r="107" spans="1:56" ht="39.950000000000003" customHeight="1" x14ac:dyDescent="0.4">
      <c r="A107" s="71"/>
      <c r="B107" s="86">
        <f t="shared" si="9"/>
        <v>94</v>
      </c>
      <c r="C107" s="223"/>
      <c r="D107" s="224"/>
      <c r="E107" s="225"/>
      <c r="F107" s="226"/>
      <c r="G107" s="227"/>
      <c r="H107" s="228"/>
      <c r="I107" s="228"/>
      <c r="J107" s="228"/>
      <c r="K107" s="229"/>
      <c r="L107" s="230"/>
      <c r="M107" s="231"/>
      <c r="N107" s="231"/>
      <c r="O107" s="232"/>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33">
        <f t="shared" si="10"/>
        <v>0</v>
      </c>
      <c r="AV107" s="234"/>
      <c r="AW107" s="235">
        <f t="shared" si="8"/>
        <v>0</v>
      </c>
      <c r="AX107" s="236"/>
      <c r="AY107" s="203"/>
      <c r="AZ107" s="204"/>
      <c r="BA107" s="204"/>
      <c r="BB107" s="204"/>
      <c r="BC107" s="204"/>
      <c r="BD107" s="205"/>
    </row>
    <row r="108" spans="1:56" ht="39.950000000000003" customHeight="1" x14ac:dyDescent="0.4">
      <c r="A108" s="71"/>
      <c r="B108" s="86">
        <f t="shared" si="9"/>
        <v>95</v>
      </c>
      <c r="C108" s="223"/>
      <c r="D108" s="224"/>
      <c r="E108" s="225"/>
      <c r="F108" s="226"/>
      <c r="G108" s="227"/>
      <c r="H108" s="228"/>
      <c r="I108" s="228"/>
      <c r="J108" s="228"/>
      <c r="K108" s="229"/>
      <c r="L108" s="230"/>
      <c r="M108" s="231"/>
      <c r="N108" s="231"/>
      <c r="O108" s="232"/>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33">
        <f t="shared" si="10"/>
        <v>0</v>
      </c>
      <c r="AV108" s="234"/>
      <c r="AW108" s="235">
        <f t="shared" si="8"/>
        <v>0</v>
      </c>
      <c r="AX108" s="236"/>
      <c r="AY108" s="203"/>
      <c r="AZ108" s="204"/>
      <c r="BA108" s="204"/>
      <c r="BB108" s="204"/>
      <c r="BC108" s="204"/>
      <c r="BD108" s="205"/>
    </row>
    <row r="109" spans="1:56" ht="39.950000000000003" customHeight="1" x14ac:dyDescent="0.4">
      <c r="A109" s="71"/>
      <c r="B109" s="86">
        <f t="shared" si="9"/>
        <v>96</v>
      </c>
      <c r="C109" s="223"/>
      <c r="D109" s="224"/>
      <c r="E109" s="225"/>
      <c r="F109" s="226"/>
      <c r="G109" s="227"/>
      <c r="H109" s="228"/>
      <c r="I109" s="228"/>
      <c r="J109" s="228"/>
      <c r="K109" s="229"/>
      <c r="L109" s="230"/>
      <c r="M109" s="231"/>
      <c r="N109" s="231"/>
      <c r="O109" s="232"/>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33">
        <f t="shared" si="10"/>
        <v>0</v>
      </c>
      <c r="AV109" s="234"/>
      <c r="AW109" s="235">
        <f t="shared" si="8"/>
        <v>0</v>
      </c>
      <c r="AX109" s="236"/>
      <c r="AY109" s="203"/>
      <c r="AZ109" s="204"/>
      <c r="BA109" s="204"/>
      <c r="BB109" s="204"/>
      <c r="BC109" s="204"/>
      <c r="BD109" s="205"/>
    </row>
    <row r="110" spans="1:56" ht="39.950000000000003" customHeight="1" x14ac:dyDescent="0.4">
      <c r="A110" s="71"/>
      <c r="B110" s="86">
        <f t="shared" si="9"/>
        <v>97</v>
      </c>
      <c r="C110" s="223"/>
      <c r="D110" s="224"/>
      <c r="E110" s="225"/>
      <c r="F110" s="226"/>
      <c r="G110" s="227"/>
      <c r="H110" s="228"/>
      <c r="I110" s="228"/>
      <c r="J110" s="228"/>
      <c r="K110" s="229"/>
      <c r="L110" s="230"/>
      <c r="M110" s="231"/>
      <c r="N110" s="231"/>
      <c r="O110" s="232"/>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33">
        <f t="shared" si="10"/>
        <v>0</v>
      </c>
      <c r="AV110" s="234"/>
      <c r="AW110" s="235">
        <f t="shared" si="8"/>
        <v>0</v>
      </c>
      <c r="AX110" s="236"/>
      <c r="AY110" s="203"/>
      <c r="AZ110" s="204"/>
      <c r="BA110" s="204"/>
      <c r="BB110" s="204"/>
      <c r="BC110" s="204"/>
      <c r="BD110" s="205"/>
    </row>
    <row r="111" spans="1:56" ht="39.950000000000003" customHeight="1" x14ac:dyDescent="0.4">
      <c r="A111" s="71"/>
      <c r="B111" s="86">
        <f t="shared" si="9"/>
        <v>98</v>
      </c>
      <c r="C111" s="223"/>
      <c r="D111" s="224"/>
      <c r="E111" s="225"/>
      <c r="F111" s="226"/>
      <c r="G111" s="227"/>
      <c r="H111" s="228"/>
      <c r="I111" s="228"/>
      <c r="J111" s="228"/>
      <c r="K111" s="229"/>
      <c r="L111" s="230"/>
      <c r="M111" s="231"/>
      <c r="N111" s="231"/>
      <c r="O111" s="232"/>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33">
        <f t="shared" si="10"/>
        <v>0</v>
      </c>
      <c r="AV111" s="234"/>
      <c r="AW111" s="235">
        <f t="shared" si="8"/>
        <v>0</v>
      </c>
      <c r="AX111" s="236"/>
      <c r="AY111" s="203"/>
      <c r="AZ111" s="204"/>
      <c r="BA111" s="204"/>
      <c r="BB111" s="204"/>
      <c r="BC111" s="204"/>
      <c r="BD111" s="205"/>
    </row>
    <row r="112" spans="1:56" ht="39.950000000000003" customHeight="1" x14ac:dyDescent="0.4">
      <c r="A112" s="71"/>
      <c r="B112" s="86">
        <f t="shared" si="9"/>
        <v>99</v>
      </c>
      <c r="C112" s="223"/>
      <c r="D112" s="224"/>
      <c r="E112" s="225"/>
      <c r="F112" s="226"/>
      <c r="G112" s="227"/>
      <c r="H112" s="228"/>
      <c r="I112" s="228"/>
      <c r="J112" s="228"/>
      <c r="K112" s="229"/>
      <c r="L112" s="230"/>
      <c r="M112" s="231"/>
      <c r="N112" s="231"/>
      <c r="O112" s="232"/>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33">
        <f t="shared" si="10"/>
        <v>0</v>
      </c>
      <c r="AV112" s="234"/>
      <c r="AW112" s="235">
        <f t="shared" si="8"/>
        <v>0</v>
      </c>
      <c r="AX112" s="236"/>
      <c r="AY112" s="203"/>
      <c r="AZ112" s="204"/>
      <c r="BA112" s="204"/>
      <c r="BB112" s="204"/>
      <c r="BC112" s="204"/>
      <c r="BD112" s="205"/>
    </row>
    <row r="113" spans="1:56" ht="39.950000000000003" customHeight="1" thickBot="1" x14ac:dyDescent="0.45">
      <c r="A113" s="71"/>
      <c r="B113" s="87">
        <f t="shared" si="9"/>
        <v>100</v>
      </c>
      <c r="C113" s="206"/>
      <c r="D113" s="207"/>
      <c r="E113" s="208"/>
      <c r="F113" s="209"/>
      <c r="G113" s="210"/>
      <c r="H113" s="211"/>
      <c r="I113" s="211"/>
      <c r="J113" s="211"/>
      <c r="K113" s="212"/>
      <c r="L113" s="213"/>
      <c r="M113" s="214"/>
      <c r="N113" s="214"/>
      <c r="O113" s="215"/>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16">
        <f t="shared" si="3"/>
        <v>0</v>
      </c>
      <c r="AV113" s="217"/>
      <c r="AW113" s="218">
        <f t="shared" si="8"/>
        <v>0</v>
      </c>
      <c r="AX113" s="219"/>
      <c r="AY113" s="220"/>
      <c r="AZ113" s="221"/>
      <c r="BA113" s="221"/>
      <c r="BB113" s="221"/>
      <c r="BC113" s="221"/>
      <c r="BD113" s="222"/>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01" t="s">
        <v>35</v>
      </c>
      <c r="D116" s="201"/>
      <c r="E116" s="201" t="s">
        <v>36</v>
      </c>
      <c r="F116" s="201"/>
      <c r="G116" s="201"/>
      <c r="H116" s="201"/>
      <c r="I116" s="98"/>
      <c r="J116" s="202" t="s">
        <v>39</v>
      </c>
      <c r="K116" s="202"/>
      <c r="L116" s="202"/>
      <c r="M116" s="202"/>
      <c r="N116" s="67"/>
      <c r="O116" s="67"/>
      <c r="P116" s="96" t="s">
        <v>47</v>
      </c>
      <c r="Q116" s="96"/>
      <c r="R116" s="98"/>
      <c r="S116" s="98"/>
      <c r="T116" s="176" t="s">
        <v>7</v>
      </c>
      <c r="U116" s="178"/>
      <c r="V116" s="176" t="s">
        <v>8</v>
      </c>
      <c r="W116" s="177"/>
      <c r="X116" s="177"/>
      <c r="Y116" s="178"/>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75"/>
      <c r="D117" s="175"/>
      <c r="E117" s="175" t="s">
        <v>37</v>
      </c>
      <c r="F117" s="175"/>
      <c r="G117" s="175" t="s">
        <v>38</v>
      </c>
      <c r="H117" s="175"/>
      <c r="I117" s="98"/>
      <c r="J117" s="175" t="s">
        <v>37</v>
      </c>
      <c r="K117" s="175"/>
      <c r="L117" s="175" t="s">
        <v>38</v>
      </c>
      <c r="M117" s="175"/>
      <c r="N117" s="67"/>
      <c r="O117" s="67"/>
      <c r="P117" s="96" t="s">
        <v>44</v>
      </c>
      <c r="Q117" s="96"/>
      <c r="R117" s="98"/>
      <c r="S117" s="98"/>
      <c r="T117" s="176" t="s">
        <v>3</v>
      </c>
      <c r="U117" s="178"/>
      <c r="V117" s="176" t="s">
        <v>50</v>
      </c>
      <c r="W117" s="177"/>
      <c r="X117" s="177"/>
      <c r="Y117" s="178"/>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76" t="s">
        <v>3</v>
      </c>
      <c r="D118" s="178"/>
      <c r="E118" s="193">
        <f>SUMIFS($AU$14:$AV$113,$C$14:$D$113,"介護支援専門員",$E$14:$F$113,"A")</f>
        <v>0</v>
      </c>
      <c r="F118" s="194"/>
      <c r="G118" s="195">
        <f>SUMIFS($AW$14:$AX$113,$C$14:$D$113,"介護支援専門員",$E$14:$F$113,"A")</f>
        <v>0</v>
      </c>
      <c r="H118" s="196"/>
      <c r="I118" s="112"/>
      <c r="J118" s="197">
        <v>0</v>
      </c>
      <c r="K118" s="198"/>
      <c r="L118" s="197">
        <v>0</v>
      </c>
      <c r="M118" s="198"/>
      <c r="N118" s="111"/>
      <c r="O118" s="111"/>
      <c r="P118" s="197">
        <v>0</v>
      </c>
      <c r="Q118" s="198"/>
      <c r="R118" s="98"/>
      <c r="S118" s="98"/>
      <c r="T118" s="176" t="s">
        <v>4</v>
      </c>
      <c r="U118" s="178"/>
      <c r="V118" s="176" t="s">
        <v>51</v>
      </c>
      <c r="W118" s="177"/>
      <c r="X118" s="177"/>
      <c r="Y118" s="178"/>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76" t="s">
        <v>4</v>
      </c>
      <c r="D119" s="178"/>
      <c r="E119" s="193">
        <f>SUMIFS($AU$14:$AV$113,$C$14:$D$113,"介護支援専門員",$E$14:$F$113,"B")</f>
        <v>0</v>
      </c>
      <c r="F119" s="194"/>
      <c r="G119" s="195">
        <f>SUMIFS($AW$14:$AX$113,$C$14:$D$113,"介護支援専門員",$E$14:$F$113,"B")</f>
        <v>0</v>
      </c>
      <c r="H119" s="196"/>
      <c r="I119" s="112"/>
      <c r="J119" s="197">
        <v>0</v>
      </c>
      <c r="K119" s="198"/>
      <c r="L119" s="197">
        <v>0</v>
      </c>
      <c r="M119" s="198"/>
      <c r="N119" s="111"/>
      <c r="O119" s="111"/>
      <c r="P119" s="197">
        <v>0</v>
      </c>
      <c r="Q119" s="198"/>
      <c r="R119" s="98"/>
      <c r="S119" s="98"/>
      <c r="T119" s="176" t="s">
        <v>5</v>
      </c>
      <c r="U119" s="178"/>
      <c r="V119" s="176" t="s">
        <v>52</v>
      </c>
      <c r="W119" s="177"/>
      <c r="X119" s="177"/>
      <c r="Y119" s="178"/>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76" t="s">
        <v>5</v>
      </c>
      <c r="D120" s="178"/>
      <c r="E120" s="193">
        <f>SUMIFS($AU$14:$AV$113,$C$14:$D$113,"介護支援専門員",$E$14:$F$113,"C")</f>
        <v>0</v>
      </c>
      <c r="F120" s="194"/>
      <c r="G120" s="195">
        <f>SUMIFS($AW$14:$AX$113,$C$14:$D$113,"介護支援専門員",$E$14:$F$113,"C")</f>
        <v>0</v>
      </c>
      <c r="H120" s="196"/>
      <c r="I120" s="112"/>
      <c r="J120" s="197">
        <v>0</v>
      </c>
      <c r="K120" s="198"/>
      <c r="L120" s="199">
        <v>0</v>
      </c>
      <c r="M120" s="200"/>
      <c r="N120" s="111"/>
      <c r="O120" s="111"/>
      <c r="P120" s="193" t="s">
        <v>30</v>
      </c>
      <c r="Q120" s="194"/>
      <c r="R120" s="98"/>
      <c r="S120" s="98"/>
      <c r="T120" s="176" t="s">
        <v>6</v>
      </c>
      <c r="U120" s="178"/>
      <c r="V120" s="176" t="s">
        <v>69</v>
      </c>
      <c r="W120" s="177"/>
      <c r="X120" s="177"/>
      <c r="Y120" s="178"/>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76" t="s">
        <v>6</v>
      </c>
      <c r="D121" s="178"/>
      <c r="E121" s="193">
        <f>SUMIFS($AU$14:$AV$113,$C$14:$D$113,"介護支援専門員",$E$14:$F$113,"D")</f>
        <v>0</v>
      </c>
      <c r="F121" s="194"/>
      <c r="G121" s="195">
        <f>SUMIFS($AW$14:$AX$113,$C$14:$D$113,"介護支援専門員",$E$14:$F$113,"D")</f>
        <v>0</v>
      </c>
      <c r="H121" s="196"/>
      <c r="I121" s="112"/>
      <c r="J121" s="197">
        <v>0</v>
      </c>
      <c r="K121" s="198"/>
      <c r="L121" s="199">
        <v>0</v>
      </c>
      <c r="M121" s="200"/>
      <c r="N121" s="111"/>
      <c r="O121" s="111"/>
      <c r="P121" s="193" t="s">
        <v>30</v>
      </c>
      <c r="Q121" s="194"/>
      <c r="R121" s="98"/>
      <c r="S121" s="98"/>
      <c r="T121" s="98"/>
      <c r="U121" s="190"/>
      <c r="V121" s="190"/>
      <c r="W121" s="191"/>
      <c r="X121" s="191"/>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76" t="s">
        <v>27</v>
      </c>
      <c r="D122" s="178"/>
      <c r="E122" s="193">
        <f>SUM(E118:F121)</f>
        <v>0</v>
      </c>
      <c r="F122" s="194"/>
      <c r="G122" s="195">
        <f>SUM(G118:H121)</f>
        <v>0</v>
      </c>
      <c r="H122" s="196"/>
      <c r="I122" s="112"/>
      <c r="J122" s="193">
        <f>SUM(J118:K121)</f>
        <v>0</v>
      </c>
      <c r="K122" s="194"/>
      <c r="L122" s="193">
        <f>SUM(L118:M121)</f>
        <v>0</v>
      </c>
      <c r="M122" s="194"/>
      <c r="N122" s="111"/>
      <c r="O122" s="111"/>
      <c r="P122" s="193">
        <f>SUM(P118:Q119)</f>
        <v>0</v>
      </c>
      <c r="Q122" s="194"/>
      <c r="R122" s="98"/>
      <c r="S122" s="98"/>
      <c r="T122" s="98"/>
      <c r="U122" s="190"/>
      <c r="V122" s="190"/>
      <c r="W122" s="191"/>
      <c r="X122" s="191"/>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85" t="s">
        <v>90</v>
      </c>
      <c r="K124" s="186"/>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75" t="s">
        <v>42</v>
      </c>
      <c r="N126" s="175"/>
      <c r="O126" s="175"/>
      <c r="P126" s="175"/>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87">
        <f>IF($J$124="週",L122,J122)</f>
        <v>0</v>
      </c>
      <c r="D127" s="188"/>
      <c r="E127" s="188"/>
      <c r="F127" s="189"/>
      <c r="G127" s="145" t="s">
        <v>28</v>
      </c>
      <c r="H127" s="176">
        <f>IF($J$124="週",$AV$5,$AZ$5)</f>
        <v>40</v>
      </c>
      <c r="I127" s="177"/>
      <c r="J127" s="177"/>
      <c r="K127" s="178"/>
      <c r="L127" s="145" t="s">
        <v>29</v>
      </c>
      <c r="M127" s="179">
        <f>ROUNDDOWN(C127/H127,1)</f>
        <v>0</v>
      </c>
      <c r="N127" s="180"/>
      <c r="O127" s="180"/>
      <c r="P127" s="181"/>
      <c r="Q127" s="98"/>
      <c r="R127" s="98"/>
      <c r="S127" s="98"/>
      <c r="T127" s="98"/>
      <c r="U127" s="192"/>
      <c r="V127" s="192"/>
      <c r="W127" s="192"/>
      <c r="X127" s="192"/>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75" t="s">
        <v>27</v>
      </c>
      <c r="N131" s="175"/>
      <c r="O131" s="175"/>
      <c r="P131" s="175"/>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76">
        <f>P122</f>
        <v>0</v>
      </c>
      <c r="D132" s="177"/>
      <c r="E132" s="177"/>
      <c r="F132" s="178"/>
      <c r="G132" s="145" t="s">
        <v>81</v>
      </c>
      <c r="H132" s="179">
        <f>M127</f>
        <v>0</v>
      </c>
      <c r="I132" s="180"/>
      <c r="J132" s="180"/>
      <c r="K132" s="181"/>
      <c r="L132" s="145" t="s">
        <v>29</v>
      </c>
      <c r="M132" s="182">
        <f>ROUNDDOWN(C132+H132,1)</f>
        <v>0</v>
      </c>
      <c r="N132" s="183"/>
      <c r="O132" s="183"/>
      <c r="P132" s="184"/>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94" t="s">
        <v>87</v>
      </c>
      <c r="F4" s="294"/>
      <c r="G4" s="294"/>
      <c r="H4" s="294"/>
      <c r="I4" s="294"/>
      <c r="J4" s="294"/>
    </row>
    <row r="5" spans="1:10" s="11" customFormat="1" ht="20.25" customHeight="1" x14ac:dyDescent="0.4">
      <c r="A5" s="28"/>
      <c r="B5" s="13" t="s">
        <v>86</v>
      </c>
      <c r="C5" s="13"/>
      <c r="E5" s="294"/>
      <c r="F5" s="294"/>
      <c r="G5" s="294"/>
      <c r="H5" s="294"/>
      <c r="I5" s="294"/>
      <c r="J5" s="294"/>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95" t="s">
        <v>60</v>
      </c>
      <c r="C16" s="121" t="s">
        <v>114</v>
      </c>
      <c r="D16" s="126" t="s">
        <v>114</v>
      </c>
      <c r="E16" s="126" t="s">
        <v>106</v>
      </c>
      <c r="F16" s="126"/>
      <c r="G16" s="126"/>
      <c r="H16" s="126"/>
      <c r="I16" s="122"/>
      <c r="J16" s="122"/>
      <c r="K16" s="123"/>
    </row>
    <row r="17" spans="2:11" x14ac:dyDescent="0.4">
      <c r="B17" s="295"/>
      <c r="C17" s="124" t="s">
        <v>67</v>
      </c>
      <c r="D17" s="126" t="s">
        <v>112</v>
      </c>
      <c r="E17" s="126" t="s">
        <v>112</v>
      </c>
      <c r="F17" s="126"/>
      <c r="G17" s="126"/>
      <c r="H17" s="126"/>
      <c r="I17" s="115"/>
      <c r="J17" s="115"/>
      <c r="K17" s="125"/>
    </row>
    <row r="18" spans="2:11" x14ac:dyDescent="0.4">
      <c r="B18" s="295"/>
      <c r="C18" s="124" t="s">
        <v>67</v>
      </c>
      <c r="D18" s="126" t="s">
        <v>31</v>
      </c>
      <c r="E18" s="126" t="s">
        <v>115</v>
      </c>
      <c r="F18" s="126"/>
      <c r="G18" s="126"/>
      <c r="H18" s="126"/>
      <c r="I18" s="115"/>
      <c r="J18" s="115"/>
      <c r="K18" s="125"/>
    </row>
    <row r="19" spans="2:11" x14ac:dyDescent="0.4">
      <c r="B19" s="295"/>
      <c r="C19" s="124" t="s">
        <v>31</v>
      </c>
      <c r="D19" s="126" t="s">
        <v>31</v>
      </c>
      <c r="E19" s="126" t="s">
        <v>116</v>
      </c>
      <c r="F19" s="126"/>
      <c r="G19" s="126"/>
      <c r="H19" s="126"/>
      <c r="I19" s="115"/>
      <c r="J19" s="115"/>
      <c r="K19" s="125"/>
    </row>
    <row r="20" spans="2:11" x14ac:dyDescent="0.4">
      <c r="B20" s="295"/>
      <c r="C20" s="124" t="s">
        <v>31</v>
      </c>
      <c r="D20" s="126" t="s">
        <v>31</v>
      </c>
      <c r="E20" s="126" t="s">
        <v>117</v>
      </c>
      <c r="F20" s="126"/>
      <c r="G20" s="126"/>
      <c r="H20" s="126"/>
      <c r="I20" s="115"/>
      <c r="J20" s="115"/>
      <c r="K20" s="125"/>
    </row>
    <row r="21" spans="2:11" x14ac:dyDescent="0.4">
      <c r="B21" s="295"/>
      <c r="C21" s="124" t="s">
        <v>31</v>
      </c>
      <c r="D21" s="126" t="s">
        <v>31</v>
      </c>
      <c r="E21" s="126" t="s">
        <v>31</v>
      </c>
      <c r="F21" s="126"/>
      <c r="G21" s="126"/>
      <c r="H21" s="126"/>
      <c r="I21" s="115"/>
      <c r="J21" s="115"/>
      <c r="K21" s="125"/>
    </row>
    <row r="22" spans="2:11" x14ac:dyDescent="0.4">
      <c r="B22" s="295"/>
      <c r="C22" s="124" t="s">
        <v>31</v>
      </c>
      <c r="D22" s="126" t="s">
        <v>31</v>
      </c>
      <c r="E22" s="126" t="s">
        <v>31</v>
      </c>
      <c r="F22" s="126"/>
      <c r="G22" s="126"/>
      <c r="H22" s="126"/>
      <c r="I22" s="115"/>
      <c r="J22" s="115"/>
      <c r="K22" s="125"/>
    </row>
    <row r="23" spans="2:11" x14ac:dyDescent="0.4">
      <c r="B23" s="295"/>
      <c r="C23" s="124" t="s">
        <v>31</v>
      </c>
      <c r="D23" s="126" t="s">
        <v>92</v>
      </c>
      <c r="E23" s="126" t="s">
        <v>31</v>
      </c>
      <c r="F23" s="126"/>
      <c r="G23" s="126"/>
      <c r="H23" s="126"/>
      <c r="I23" s="115"/>
      <c r="J23" s="115"/>
      <c r="K23" s="125"/>
    </row>
    <row r="24" spans="2:11" x14ac:dyDescent="0.4">
      <c r="B24" s="295"/>
      <c r="C24" s="124" t="s">
        <v>31</v>
      </c>
      <c r="D24" s="126" t="s">
        <v>92</v>
      </c>
      <c r="E24" s="126" t="s">
        <v>31</v>
      </c>
      <c r="F24" s="126"/>
      <c r="G24" s="126"/>
      <c r="H24" s="126"/>
      <c r="I24" s="115"/>
      <c r="J24" s="115"/>
      <c r="K24" s="125"/>
    </row>
    <row r="25" spans="2:11" x14ac:dyDescent="0.4">
      <c r="B25" s="295"/>
      <c r="C25" s="124" t="s">
        <v>31</v>
      </c>
      <c r="D25" s="127" t="s">
        <v>92</v>
      </c>
      <c r="E25" s="127" t="s">
        <v>31</v>
      </c>
      <c r="F25" s="127"/>
      <c r="G25" s="127"/>
      <c r="H25" s="127"/>
      <c r="I25" s="115"/>
      <c r="J25" s="115"/>
      <c r="K25" s="125"/>
    </row>
    <row r="26" spans="2:11" x14ac:dyDescent="0.4">
      <c r="B26" s="295"/>
      <c r="C26" s="124" t="s">
        <v>31</v>
      </c>
      <c r="D26" s="127" t="s">
        <v>92</v>
      </c>
      <c r="E26" s="127" t="s">
        <v>31</v>
      </c>
      <c r="F26" s="127"/>
      <c r="G26" s="127"/>
      <c r="H26" s="127"/>
      <c r="I26" s="115"/>
      <c r="J26" s="115"/>
      <c r="K26" s="125"/>
    </row>
    <row r="27" spans="2:11" x14ac:dyDescent="0.4">
      <c r="B27" s="295"/>
      <c r="C27" s="124" t="s">
        <v>31</v>
      </c>
      <c r="D27" s="127" t="s">
        <v>92</v>
      </c>
      <c r="E27" s="127" t="s">
        <v>31</v>
      </c>
      <c r="F27" s="127"/>
      <c r="G27" s="127"/>
      <c r="H27" s="127"/>
      <c r="I27" s="115"/>
      <c r="J27" s="115"/>
      <c r="K27" s="125"/>
    </row>
    <row r="28" spans="2:11" ht="26.25" thickBot="1" x14ac:dyDescent="0.45">
      <c r="B28" s="296"/>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地密・ケアマネ</vt: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id-hf016</cp:lastModifiedBy>
  <cp:lastPrinted>2021-05-13T00:47:28Z</cp:lastPrinted>
  <dcterms:created xsi:type="dcterms:W3CDTF">2020-01-14T23:44:41Z</dcterms:created>
  <dcterms:modified xsi:type="dcterms:W3CDTF">2022-01-07T05:58:50Z</dcterms:modified>
</cp:coreProperties>
</file>