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10.1.1.11\世羅町\財政課\●地方財政状況調査（H16～）\R 06決算統計・公共施設\県等通知\【80302】【312(木)〆】令和６年度財政状況資料集の作成・提出について（依頼）★\"/>
    </mc:Choice>
  </mc:AlternateContent>
  <xr:revisionPtr revIDLastSave="0" documentId="13_ncr:1_{17898F73-524A-41D3-981B-4862CB1CBD18}" xr6:coauthVersionLast="36" xr6:coauthVersionMax="36" xr10:uidLastSave="{00000000-0000-0000-0000-000000000000}"/>
  <bookViews>
    <workbookView xWindow="0" yWindow="0" windowWidth="20490" windowHeight="62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E35" i="10"/>
  <c r="AM35" i="10"/>
  <c r="C35" i="10"/>
  <c r="CO34" i="10"/>
  <c r="BW34" i="10"/>
  <c r="BE34" i="10"/>
  <c r="U34" i="10"/>
  <c r="U35" i="10" s="1"/>
  <c r="U36" i="10" s="1"/>
  <c r="U37"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<sst xmlns="http://schemas.openxmlformats.org/spreadsheetml/2006/main" count="1070" uniqueCount="563">
  <si>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</si>
  <si>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</si>
  <si>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</si>
  <si>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</si>
  <si>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</si>
  <si>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</si>
  <si>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</si>
  <si>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</si>
  <si>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</si>
  <si>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</si>
  <si>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</si>
  <si>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</si>
  <si>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</si>
  <si>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</si>
  <si>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</si>
  <si>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</si>
  <si>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</si>
  <si>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</si>
  <si>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</si>
  <si>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</si>
  <si>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</si>
  <si>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</si>
  <si>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</si>
  <si>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</si>
  <si>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</si>
  <si>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</si>
  <si>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</si>
  <si>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</si>
  <si>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</si>
  <si>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</si>
  <si>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</si>
  <si>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</si>
  <si>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</si>
  <si>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</si>
  <si>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</si>
  <si>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</si>
  <si>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</si>
  <si>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</si>
  <si>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</si>
  <si>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</si>
  <si>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</si>
  <si>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</si>
  <si>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</si>
  <si>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</si>
  <si>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</si>
  <si>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</si>
  <si>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</si>
  <si>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</si>
  <si>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</si>
  <si>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</si>
  <si>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</si>
  <si>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</si>
  <si>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</si>
  <si>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</si>
  <si>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</si>
  <si>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</si>
  <si>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</si>
  <si>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</si>
  <si>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</si>
  <si>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</si>
  <si>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</si>
  <si>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</si>
  <si>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</si>
  <si>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</si>
  <si>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</si>
  <si>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</si>
  <si>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</si>
  <si>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</si>
  <si>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</si>
  <si>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</si>
  <si>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</si>
  <si>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</si>
  <si>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</si>
  <si>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</si>
  <si>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</si>
  <si>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</si>
  <si>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</si>
  <si>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</si>
  <si>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</si>
  <si>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</si>
  <si>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</si>
  <si>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</si>
  <si>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</si>
  <si>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</si>
  <si>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</si>
  <si>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</si>
  <si>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</si>
  <si>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</si>
  <si>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</si>
  <si>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</si>
  <si>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</si>
  <si>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</si>
  <si>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</si>
  <si>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</si>
  <si>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</si>
  <si>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</si>
  <si>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</si>
  <si>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</si>
  <si>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</si>
  <si>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</si>
  <si>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</si>
  <si>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</si>
  <si>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</si>
  <si>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</si>
  <si>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</si>
  <si>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</si>
  <si>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</si>
  <si>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</si>
  <si>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</si>
  <si>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</si>
  <si>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</si>
  <si>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</si>
  <si>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</si>
  <si>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</si>
  <si>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</si>
  <si>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</si>
  <si>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</si>
  <si>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</si>
  <si>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</si>
  <si>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</si>
  <si>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</si>
  <si>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</si>
  <si>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</si>
  <si>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</si>
  <si>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</si>
  <si>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</si>
  <si>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</si>
  <si>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</si>
  <si>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</si>
  <si>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</si>
  <si>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</si>
  <si>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</si>
  <si>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</si>
  <si>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</si>
  <si>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</si>
  <si>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</si>
  <si>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</si>
  <si>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</si>
  <si>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</si>
  <si>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</si>
  <si>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</si>
  <si>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</si>
  <si>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</si>
  <si>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</si>
  <si>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</si>
  <si>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</si>
  <si>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</si>
  <si>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</si>
  <si>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</si>
  <si>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</si>
  <si>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</si>
  <si>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</si>
  <si>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</si>
  <si>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</si>
  <si>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</si>
  <si>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</si>
  <si>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</si>
  <si>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</si>
  <si>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</si>
  <si>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</si>
  <si>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</si>
  <si>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</si>
  <si>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</si>
  <si>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</si>
  <si>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</si>
  <si>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</si>
  <si>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</si>
  <si>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</si>
  <si>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</si>
  <si>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</si>
  <si>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</si>
  <si>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</si>
  <si>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</si>
  <si>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</si>
  <si>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</si>
  <si>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</si>
  <si>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</si>
  <si>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</si>
  <si>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</si>
  <si>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</si>
  <si>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</si>
  <si>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</si>
  <si>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</si>
  <si>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</si>
  <si>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</si>
  <si>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</si>
  <si>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</si>
  <si>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</si>
  <si>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</si>
  <si>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</si>
  <si>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</si>
  <si>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</si>
  <si>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</si>
  <si>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</si>
  <si>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</si>
  <si>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</si>
  <si>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</si>
  <si>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</si>
  <si>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</si>
  <si>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</si>
  <si>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</si>
  <si>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</si>
  <si>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</si>
  <si>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</si>
  <si>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広島県世羅町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</si>
  <si>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</si>
  <si>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</si>
  <si>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</si>
  <si>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</si>
  <si>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</si>
  <si>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</si>
  <si>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</si>
  <si>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</si>
  <si>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</si>
  <si>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</si>
  <si>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</si>
  <si>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</si>
  <si>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</si>
  <si>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</si>
  <si>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</si>
  <si>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</si>
  <si>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</si>
  <si>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</si>
  <si>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</si>
  <si>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</si>
  <si>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</si>
  <si>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</si>
  <si>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</si>
  <si>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</si>
  <si>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</si>
  <si>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</si>
  <si>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</si>
  <si>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</si>
  <si>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</si>
  <si>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</si>
  <si>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</si>
  <si>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</si>
  <si>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</si>
  <si>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</si>
  <si>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</si>
  <si>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</si>
  <si>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</si>
  <si>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</si>
  <si>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</si>
  <si>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</si>
  <si>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</si>
  <si>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</si>
  <si>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</si>
  <si>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</si>
  <si>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</si>
  <si>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</si>
  <si>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</si>
  <si>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</si>
  <si>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</si>
  <si>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</si>
  <si>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</si>
  <si>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</si>
  <si>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</si>
  <si>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</si>
  <si>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</si>
  <si>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</si>
  <si>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</si>
  <si>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</si>
  <si>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</si>
  <si>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</si>
  <si>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</si>
  <si>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</si>
  <si>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</si>
  <si>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</si>
  <si>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</si>
  <si>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</si>
  <si>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</si>
  <si>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</si>
  <si>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</si>
  <si>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</si>
  <si>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</si>
  <si>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</si>
  <si>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</si>
  <si>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</si>
  <si>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</si>
  <si>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</si>
  <si>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</si>
  <si>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</si>
  <si>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</si>
  <si>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</si>
  <si>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</si>
  <si>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</si>
  <si>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</si>
  <si>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</si>
  <si>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</si>
  <si>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</si>
  <si>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</si>
  <si>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</si>
  <si>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</si>
  <si>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</si>
  <si>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</si>
  <si>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</si>
  <si>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</si>
  <si>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</si>
  <si>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</si>
  <si>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</si>
  <si>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</si>
  <si>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</si>
  <si>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</si>
  <si>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</si>
  <si>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</si>
  <si>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</si>
  <si>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</si>
  <si>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</si>
  <si>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</si>
  <si>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</si>
  <si>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</si>
  <si>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</si>
  <si>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</si>
  <si>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</si>
  <si>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</si>
  <si>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</si>
  <si>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</si>
  <si>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</si>
  <si>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</si>
  <si>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</si>
  <si>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</si>
  <si>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</si>
  <si>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</si>
  <si>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</si>
  <si>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</si>
  <si>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</si>
  <si>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</si>
  <si>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</si>
  <si>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</si>
  <si>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</si>
  <si>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</si>
  <si>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</si>
  <si>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</si>
  <si>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</si>
  <si>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</si>
  <si>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</si>
  <si>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</si>
  <si>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</si>
  <si>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</si>
  <si>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</si>
  <si>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</si>
  <si>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</si>
  <si>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</si>
  <si>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</si>
  <si>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</si>
  <si>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</si>
  <si>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</si>
  <si>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</si>
  <si>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</si>
  <si>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</si>
  <si>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</si>
  <si>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</si>
  <si>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</si>
  <si>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</si>
  <si>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広島県世羅町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</si>
  <si>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</si>
  <si>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</si>
  <si>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</si>
  <si>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</si>
  <si>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</si>
  <si>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</si>
  <si>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</si>
  <si>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</si>
  <si>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</si>
  <si>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</si>
  <si>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</si>
  <si>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</si>
  <si>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</si>
  <si>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</si>
  <si>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</si>
  <si>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</si>
  <si>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</si>
  <si>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</si>
  <si>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</si>
  <si>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</si>
  <si>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</si>
  <si>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</si>
  <si>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</si>
  <si>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</si>
  <si>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</si>
  <si>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</si>
  <si>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</si>
  <si>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</si>
  <si>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</si>
  <si>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</si>
  <si>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</si>
  <si>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</si>
  <si>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</si>
  <si>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</si>
  <si>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</si>
  <si>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</si>
  <si>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</si>
  <si>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</si>
  <si>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</si>
  <si>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</si>
  <si>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</si>
  <si>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</si>
  <si>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</si>
  <si>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</si>
  <si>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</si>
  <si>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</si>
  <si>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</si>
  <si>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</si>
  <si>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</si>
  <si>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</si>
  <si>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</si>
  <si>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</si>
  <si>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</si>
  <si>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</si>
  <si>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</si>
  <si>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</si>
  <si>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</si>
  <si>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</si>
  <si>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</si>
  <si>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</si>
  <si>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</si>
  <si>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</si>
  <si>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</si>
  <si>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</si>
  <si>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</si>
  <si>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</si>
  <si>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</si>
  <si>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</si>
  <si>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</si>
  <si>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</si>
  <si>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</si>
  <si>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</si>
  <si>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</si>
  <si>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</si>
  <si>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</si>
  <si>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</si>
  <si>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</si>
  <si>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</si>
  <si>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</si>
  <si>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</si>
  <si>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</si>
  <si>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</si>
  <si>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</si>
  <si>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</si>
  <si>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</si>
  <si>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</si>
  <si>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</si>
  <si>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</si>
  <si>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</si>
  <si>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</si>
  <si>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</si>
  <si>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</si>
  <si>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</si>
  <si>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</si>
  <si>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</si>
  <si>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</si>
  <si>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</si>
  <si>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</si>
  <si>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</si>
  <si>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</si>
  <si>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</si>
  <si>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</si>
  <si>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</si>
  <si>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</si>
  <si>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</si>
  <si>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</si>
  <si>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</si>
  <si>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</si>
  <si>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</si>
  <si>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</si>
  <si>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</si>
  <si>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</si>
  <si>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</si>
  <si>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</si>
  <si>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</si>
  <si>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</si>
  <si>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</si>
  <si>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</si>
  <si>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</si>
  <si>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</si>
  <si>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</si>
  <si>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</si>
  <si>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</si>
  <si>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</si>
  <si>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</si>
  <si>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</si>
  <si>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</si>
  <si>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</si>
  <si>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</si>
  <si>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</si>
  <si>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</si>
  <si>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</si>
  <si>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</si>
  <si>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</si>
  <si>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</si>
  <si>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</si>
  <si>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</si>
  <si>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</si>
  <si>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</si>
  <si>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</si>
  <si>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</si>
  <si>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</si>
  <si>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</si>
  <si>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</si>
  <si>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</si>
  <si>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</si>
  <si>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</si>
  <si>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</si>
  <si>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</si>
  <si>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</si>
  <si>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</si>
  <si>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</si>
  <si>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</si>
  <si>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</si>
  <si>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</si>
  <si>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</si>
  <si>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</si>
  <si>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</si>
  <si>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</si>
  <si>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</si>
  <si>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</si>
  <si>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</si>
  <si>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</si>
  <si>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</si>
  <si>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</si>
  <si>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</si>
  <si>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</si>
  <si>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</si>
  <si>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</si>
  <si>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</si>
  <si>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</si>
  <si>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</si>
  <si>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</si>
  <si>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</si>
  <si>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3.03</t>
  </si>
  <si>
    <t>▲ 5.74</t>
  </si>
  <si>
    <t>▲ 5.66</t>
  </si>
  <si>
    <t>公共下水道事業会計</t>
  </si>
  <si>
    <t>一般会計</t>
  </si>
  <si>
    <t>介護保険事業特別会計</t>
  </si>
  <si>
    <t>国民健康保険事業特別会計</t>
  </si>
  <si>
    <t>後期高齢者医療制度特別会計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</si>
  <si>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</si>
  <si>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</si>
  <si>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</si>
  <si>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</si>
  <si>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</si>
  <si>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</si>
  <si>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</si>
  <si>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</si>
  <si>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</si>
  <si>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</si>
  <si>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</si>
  <si>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</si>
  <si>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</si>
  <si>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</si>
  <si>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広島県水道広域連合企業団（水道事業会計）</t>
    <rPh sb="0" eb="3">
      <t>ヒロシマケン</t>
    </rPh>
    <rPh sb="3" eb="5">
      <t>スイドウ</t>
    </rPh>
    <rPh sb="5" eb="7">
      <t>コウイキ</t>
    </rPh>
    <rPh sb="7" eb="9">
      <t>レンゴウ</t>
    </rPh>
    <rPh sb="9" eb="12">
      <t>キギョウダン</t>
    </rPh>
    <rPh sb="13" eb="15">
      <t>スイドウ</t>
    </rPh>
    <rPh sb="15" eb="17">
      <t>ジギョウ</t>
    </rPh>
    <rPh sb="17" eb="19">
      <t>カイケイ</t>
    </rPh>
    <phoneticPr fontId="38"/>
  </si>
  <si>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38"/>
  </si>
  <si>
    <t>株式会社セラアグリパーク</t>
    <rPh sb="0" eb="2">
      <t>カブシキ</t>
    </rPh>
    <rPh sb="2" eb="4">
      <t>カイシャ</t>
    </rPh>
    <phoneticPr fontId="38"/>
  </si>
  <si>
    <t>-</t>
    <phoneticPr fontId="2"/>
  </si>
  <si>
    <t>まちづくり振興基金</t>
    <rPh sb="5" eb="7">
      <t>シンコウ</t>
    </rPh>
    <rPh sb="7" eb="9">
      <t>キキン</t>
    </rPh>
    <phoneticPr fontId="2"/>
  </si>
  <si>
    <t>過疎地域持続的発展事業基金</t>
    <rPh sb="0" eb="2">
      <t>カソ</t>
    </rPh>
    <rPh sb="2" eb="4">
      <t>チイキ</t>
    </rPh>
    <rPh sb="4" eb="6">
      <t>ジゾク</t>
    </rPh>
    <rPh sb="6" eb="7">
      <t>テキ</t>
    </rPh>
    <rPh sb="7" eb="9">
      <t>ハッテン</t>
    </rPh>
    <rPh sb="9" eb="11">
      <t>ジギョウ</t>
    </rPh>
    <rPh sb="11" eb="13">
      <t>キキン</t>
    </rPh>
    <phoneticPr fontId="5"/>
  </si>
  <si>
    <t>公共施設整備基金</t>
    <rPh sb="0" eb="6">
      <t>コウキョウシセツセイビ</t>
    </rPh>
    <rPh sb="6" eb="8">
      <t>キキン</t>
    </rPh>
    <phoneticPr fontId="5"/>
  </si>
  <si>
    <t>中小企業融資運営基金</t>
    <rPh sb="0" eb="2">
      <t>チュウショウ</t>
    </rPh>
    <rPh sb="2" eb="4">
      <t>キギョウ</t>
    </rPh>
    <rPh sb="4" eb="6">
      <t>ユウシ</t>
    </rPh>
    <rPh sb="6" eb="8">
      <t>ウンエイ</t>
    </rPh>
    <rPh sb="8" eb="10">
      <t>キキン</t>
    </rPh>
    <phoneticPr fontId="5"/>
  </si>
  <si>
    <t>情報通信放送施設運営基金</t>
    <rPh sb="0" eb="2">
      <t>ジョウホウ</t>
    </rPh>
    <rPh sb="2" eb="4">
      <t>ツウシン</t>
    </rPh>
    <rPh sb="4" eb="6">
      <t>ホウソウ</t>
    </rPh>
    <rPh sb="6" eb="8">
      <t>シセツ</t>
    </rPh>
    <rPh sb="8" eb="10">
      <t>ウンエイ</t>
    </rPh>
    <rPh sb="10" eb="12">
      <t>キキン</t>
    </rPh>
    <phoneticPr fontId="5"/>
  </si>
  <si>
    <t>-</t>
    <phoneticPr fontId="2"/>
  </si>
  <si>
    <t>法適用事業</t>
    <rPh sb="0" eb="1">
      <t>ホウ</t>
    </rPh>
    <rPh sb="1" eb="3">
      <t>テキヨウ</t>
    </rPh>
    <rPh sb="3" eb="5">
      <t>ジギョウ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</si>
</sst>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A6BF-4A1F-9C32-2FC3397885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76270</c:v>
                </c:pt>
                <c:pt idx="1">
                  <c:v>170138</c:v>
                </c:pt>
                <c:pt idx="2">
                  <c:v>78391</c:v>
                </c:pt>
                <c:pt idx="3">
                  <c:v>140724</c:v>
                </c:pt>
                <c:pt idx="4">
                  <c:v>132083</c:v>
                </c:pt>
              </c:numCache>
            </c:numRef>
          </c:val>
          <c:smooth val="0"/>
          <c:extLst>
            <c:ext xmlns:c16="http://schemas.microsoft.com/office/drawing/2014/chart" uri="{C3380CC4-5D6E-409C-BE32-E72D297353CC}">
              <c16:uniqueId val="{00000001-A6BF-4A1F-9C32-2FC3397885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3.73</c:v>
                </c:pt>
                <c:pt idx="1">
                  <c:v>4.96</c:v>
                </c:pt>
                <c:pt idx="2">
                  <c:v>6.21</c:v>
                </c:pt>
                <c:pt idx="3">
                  <c:v>4.53</c:v>
                </c:pt>
                <c:pt idx="4">
                  <c:v>3.21</c:v>
                </c:pt>
              </c:numCache>
            </c:numRef>
          </c:val>
          <c:extLst>
            <c:ext xmlns:c16="http://schemas.microsoft.com/office/drawing/2014/chart" uri="{C3380CC4-5D6E-409C-BE32-E72D297353CC}">
              <c16:uniqueId val="{00000000-BC3D-44F1-8314-790DBE0AD0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29.24</c:v>
                </c:pt>
                <c:pt idx="1">
                  <c:v>30.86</c:v>
                </c:pt>
                <c:pt idx="2">
                  <c:v>33.159999999999997</c:v>
                </c:pt>
                <c:pt idx="3">
                  <c:v>32.32</c:v>
                </c:pt>
                <c:pt idx="4">
                  <c:v>29.68</c:v>
                </c:pt>
              </c:numCache>
            </c:numRef>
          </c:val>
          <c:extLst>
            <c:ext xmlns:c16="http://schemas.microsoft.com/office/drawing/2014/chart" uri="{C3380CC4-5D6E-409C-BE32-E72D297353CC}">
              <c16:uniqueId val="{00000001-BC3D-44F1-8314-790DBE0AD0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-3.03</c:v>
                </c:pt>
                <c:pt idx="1">
                  <c:v>1.93</c:v>
                </c:pt>
                <c:pt idx="2">
                  <c:v>0.28999999999999998</c:v>
                </c:pt>
                <c:pt idx="3">
                  <c:v>-5.74</c:v>
                </c:pt>
                <c:pt idx="4">
                  <c:v>-5.66</c:v>
                </c:pt>
              </c:numCache>
            </c:numRef>
          </c:val>
          <c:smooth val="0"/>
          <c:extLst>
            <c:ext xmlns:c16="http://schemas.microsoft.com/office/drawing/2014/chart" uri="{C3380CC4-5D6E-409C-BE32-E72D297353CC}">
              <c16:uniqueId val="{00000002-BC3D-44F1-8314-790DBE0AD0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20.54</c:v>
                </c:pt>
                <c:pt idx="2">
                  <c:v>#N/A</c:v>
                </c:pt>
                <c:pt idx="3">
                  <c:v>20.45</c:v>
                </c:pt>
                <c:pt idx="4">
                  <c:v>#N/A</c:v>
                </c:pt>
                <c:pt idx="5">
                  <c:v>20.99</c:v>
                </c:pt>
                <c:pt idx="6">
                  <c:v>#N/A</c:v>
                </c:pt>
                <c:pt idx="7">
                  <c:v>0</c:v>
                </c:pt>
                <c:pt idx="8">
                  <c:v>0</c:v>
                </c:pt>
                <c:pt idx="9">
                  <c:v>0</c:v>
                </c:pt>
              </c:numCache>
            </c:numRef>
          </c:val>
          <c:extLst>
            <c:ext xmlns:c16="http://schemas.microsoft.com/office/drawing/2014/chart" uri="{C3380CC4-5D6E-409C-BE32-E72D297353CC}">
              <c16:uniqueId val="{00000000-8025-4253-91C0-D0EC5C265A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25-4253-91C0-D0EC5C265A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25-4253-91C0-D0EC5C265A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25-4253-91C0-D0EC5C265AFE}"/>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8025-4253-91C0-D0EC5C265AFE}"/>
            </c:ext>
          </c:extLst>
        </c:ser>
        <c:ser>
          <c:idx val="5"/>
          <c:order val="5"/>
          <c:tx>
            <c:strRef>
              <c:f>データシート!$A$32</c:f>
              <c:strCache>
                <c:ptCount val="1"/>
                <c:pt idx="0">
                  <c:v>後期高齢者医療制度特別会計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0.05</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5-8025-4253-91C0-D0EC5C265AF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1.62</c:v>
                </c:pt>
                <c:pt idx="2">
                  <c:v>#N/A</c:v>
                </c:pt>
                <c:pt idx="3">
                  <c:v>1.1200000000000001</c:v>
                </c:pt>
                <c:pt idx="4">
                  <c:v>#N/A</c:v>
                </c:pt>
                <c:pt idx="5">
                  <c:v>1.22</c:v>
                </c:pt>
                <c:pt idx="6">
                  <c:v>#N/A</c:v>
                </c:pt>
                <c:pt idx="7">
                  <c:v>1.18</c:v>
                </c:pt>
                <c:pt idx="8">
                  <c:v>#N/A</c:v>
                </c:pt>
                <c:pt idx="9">
                  <c:v>0.81</c:v>
                </c:pt>
              </c:numCache>
            </c:numRef>
          </c:val>
          <c:extLst>
            <c:ext xmlns:c16="http://schemas.microsoft.com/office/drawing/2014/chart" uri="{C3380CC4-5D6E-409C-BE32-E72D297353CC}">
              <c16:uniqueId val="{00000006-8025-4253-91C0-D0EC5C265AF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1.46</c:v>
                </c:pt>
                <c:pt idx="2">
                  <c:v>#N/A</c:v>
                </c:pt>
                <c:pt idx="3">
                  <c:v>1.32</c:v>
                </c:pt>
                <c:pt idx="4">
                  <c:v>#N/A</c:v>
                </c:pt>
                <c:pt idx="5">
                  <c:v>1.44</c:v>
                </c:pt>
                <c:pt idx="6">
                  <c:v>#N/A</c:v>
                </c:pt>
                <c:pt idx="7">
                  <c:v>1.76</c:v>
                </c:pt>
                <c:pt idx="8">
                  <c:v>#N/A</c:v>
                </c:pt>
                <c:pt idx="9">
                  <c:v>1.25</c:v>
                </c:pt>
              </c:numCache>
            </c:numRef>
          </c:val>
          <c:extLst>
            <c:ext xmlns:c16="http://schemas.microsoft.com/office/drawing/2014/chart" uri="{C3380CC4-5D6E-409C-BE32-E72D297353CC}">
              <c16:uniqueId val="{00000007-8025-4253-91C0-D0EC5C265A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3.73</c:v>
                </c:pt>
                <c:pt idx="2">
                  <c:v>#N/A</c:v>
                </c:pt>
                <c:pt idx="3">
                  <c:v>4.96</c:v>
                </c:pt>
                <c:pt idx="4">
                  <c:v>#N/A</c:v>
                </c:pt>
                <c:pt idx="5">
                  <c:v>6.21</c:v>
                </c:pt>
                <c:pt idx="6">
                  <c:v>#N/A</c:v>
                </c:pt>
                <c:pt idx="7">
                  <c:v>4.5199999999999996</c:v>
                </c:pt>
                <c:pt idx="8">
                  <c:v>#N/A</c:v>
                </c:pt>
                <c:pt idx="9">
                  <c:v>3.21</c:v>
                </c:pt>
              </c:numCache>
            </c:numRef>
          </c:val>
          <c:extLst>
            <c:ext xmlns:c16="http://schemas.microsoft.com/office/drawing/2014/chart" uri="{C3380CC4-5D6E-409C-BE32-E72D297353CC}">
              <c16:uniqueId val="{00000008-8025-4253-91C0-D0EC5C265AFE}"/>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3.51</c:v>
                </c:pt>
                <c:pt idx="2">
                  <c:v>#N/A</c:v>
                </c:pt>
                <c:pt idx="3">
                  <c:v>3.29</c:v>
                </c:pt>
                <c:pt idx="4">
                  <c:v>#N/A</c:v>
                </c:pt>
                <c:pt idx="5">
                  <c:v>3.45</c:v>
                </c:pt>
                <c:pt idx="6">
                  <c:v>#N/A</c:v>
                </c:pt>
                <c:pt idx="7">
                  <c:v>3.49</c:v>
                </c:pt>
                <c:pt idx="8">
                  <c:v>#N/A</c:v>
                </c:pt>
                <c:pt idx="9">
                  <c:v>3.38</c:v>
                </c:pt>
              </c:numCache>
            </c:numRef>
          </c:val>
          <c:extLst>
            <c:ext xmlns:c16="http://schemas.microsoft.com/office/drawing/2014/chart" uri="{C3380CC4-5D6E-409C-BE32-E72D297353CC}">
              <c16:uniqueId val="{00000009-8025-4253-91C0-D0EC5C265A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1241</c:v>
                </c:pt>
                <c:pt idx="5">
                  <c:v>1146</c:v>
                </c:pt>
                <c:pt idx="8">
                  <c:v>1195</c:v>
                </c:pt>
                <c:pt idx="11">
                  <c:v>1165</c:v>
                </c:pt>
                <c:pt idx="14">
                  <c:v>1151</c:v>
                </c:pt>
              </c:numCache>
            </c:numRef>
          </c:val>
          <c:extLst>
            <c:ext xmlns:c16="http://schemas.microsoft.com/office/drawing/2014/chart" uri="{C3380CC4-5D6E-409C-BE32-E72D297353CC}">
              <c16:uniqueId val="{00000000-7B12-406D-8046-C72945F398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12-406D-8046-C72945F398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22</c:v>
                </c:pt>
                <c:pt idx="6">
                  <c:v>2</c:v>
                </c:pt>
                <c:pt idx="9">
                  <c:v>25</c:v>
                </c:pt>
                <c:pt idx="12">
                  <c:v>26</c:v>
                </c:pt>
              </c:numCache>
            </c:numRef>
          </c:val>
          <c:extLst>
            <c:ext xmlns:c16="http://schemas.microsoft.com/office/drawing/2014/chart" uri="{C3380CC4-5D6E-409C-BE32-E72D297353CC}">
              <c16:uniqueId val="{00000002-7B12-406D-8046-C72945F398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108</c:v>
                </c:pt>
                <c:pt idx="3">
                  <c:v>94</c:v>
                </c:pt>
                <c:pt idx="6">
                  <c:v>111</c:v>
                </c:pt>
                <c:pt idx="9">
                  <c:v>261</c:v>
                </c:pt>
                <c:pt idx="12">
                  <c:v>256</c:v>
                </c:pt>
              </c:numCache>
            </c:numRef>
          </c:val>
          <c:extLst>
            <c:ext xmlns:c16="http://schemas.microsoft.com/office/drawing/2014/chart" uri="{C3380CC4-5D6E-409C-BE32-E72D297353CC}">
              <c16:uniqueId val="{00000003-7B12-406D-8046-C72945F398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311</c:v>
                </c:pt>
                <c:pt idx="3">
                  <c:v>284</c:v>
                </c:pt>
                <c:pt idx="6">
                  <c:v>288</c:v>
                </c:pt>
                <c:pt idx="9">
                  <c:v>88</c:v>
                </c:pt>
                <c:pt idx="12">
                  <c:v>91</c:v>
                </c:pt>
              </c:numCache>
            </c:numRef>
          </c:val>
          <c:extLst>
            <c:ext xmlns:c16="http://schemas.microsoft.com/office/drawing/2014/chart" uri="{C3380CC4-5D6E-409C-BE32-E72D297353CC}">
              <c16:uniqueId val="{00000004-7B12-406D-8046-C72945F398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12-406D-8046-C72945F398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12-406D-8046-C72945F398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1402</c:v>
                </c:pt>
                <c:pt idx="3">
                  <c:v>1281</c:v>
                </c:pt>
                <c:pt idx="6">
                  <c:v>1396</c:v>
                </c:pt>
                <c:pt idx="9">
                  <c:v>1377</c:v>
                </c:pt>
                <c:pt idx="12">
                  <c:v>1342</c:v>
                </c:pt>
              </c:numCache>
            </c:numRef>
          </c:val>
          <c:extLst>
            <c:ext xmlns:c16="http://schemas.microsoft.com/office/drawing/2014/chart" uri="{C3380CC4-5D6E-409C-BE32-E72D297353CC}">
              <c16:uniqueId val="{00000007-7B12-406D-8046-C72945F398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608</c:v>
                </c:pt>
                <c:pt idx="2">
                  <c:v>#N/A</c:v>
                </c:pt>
                <c:pt idx="3">
                  <c:v>#N/A</c:v>
                </c:pt>
                <c:pt idx="4">
                  <c:v>535</c:v>
                </c:pt>
                <c:pt idx="5">
                  <c:v>#N/A</c:v>
                </c:pt>
                <c:pt idx="6">
                  <c:v>#N/A</c:v>
                </c:pt>
                <c:pt idx="7">
                  <c:v>602</c:v>
                </c:pt>
                <c:pt idx="8">
                  <c:v>#N/A</c:v>
                </c:pt>
                <c:pt idx="9">
                  <c:v>#N/A</c:v>
                </c:pt>
                <c:pt idx="10">
                  <c:v>586</c:v>
                </c:pt>
                <c:pt idx="11">
                  <c:v>#N/A</c:v>
                </c:pt>
                <c:pt idx="12">
                  <c:v>#N/A</c:v>
                </c:pt>
                <c:pt idx="13">
                  <c:v>564</c:v>
                </c:pt>
                <c:pt idx="14">
                  <c:v>#N/A</c:v>
                </c:pt>
              </c:numCache>
            </c:numRef>
          </c:val>
          <c:smooth val="0"/>
          <c:extLst>
            <c:ext xmlns:c16="http://schemas.microsoft.com/office/drawing/2014/chart" uri="{C3380CC4-5D6E-409C-BE32-E72D297353CC}">
              <c16:uniqueId val="{00000008-7B12-406D-8046-C72945F398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10924</c:v>
                </c:pt>
                <c:pt idx="5">
                  <c:v>11003</c:v>
                </c:pt>
                <c:pt idx="8">
                  <c:v>10325</c:v>
                </c:pt>
                <c:pt idx="11">
                  <c:v>10377</c:v>
                </c:pt>
                <c:pt idx="14">
                  <c:v>10158</c:v>
                </c:pt>
              </c:numCache>
            </c:numRef>
          </c:val>
          <c:extLst>
            <c:ext xmlns:c16="http://schemas.microsoft.com/office/drawing/2014/chart" uri="{C3380CC4-5D6E-409C-BE32-E72D297353CC}">
              <c16:uniqueId val="{00000000-858C-4284-AC20-05BB578D57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c:v>
                </c:pt>
                <c:pt idx="5">
                  <c:v>20</c:v>
                </c:pt>
                <c:pt idx="8">
                  <c:v>4</c:v>
                </c:pt>
                <c:pt idx="11">
                  <c:v>2</c:v>
                </c:pt>
                <c:pt idx="14">
                  <c:v>0</c:v>
                </c:pt>
              </c:numCache>
            </c:numRef>
          </c:val>
          <c:extLst>
            <c:ext xmlns:c16="http://schemas.microsoft.com/office/drawing/2014/chart" uri="{C3380CC4-5D6E-409C-BE32-E72D297353CC}">
              <c16:uniqueId val="{00000001-858C-4284-AC20-05BB578D57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3269</c:v>
                </c:pt>
                <c:pt idx="5">
                  <c:v>3640</c:v>
                </c:pt>
                <c:pt idx="8">
                  <c:v>3830</c:v>
                </c:pt>
                <c:pt idx="11">
                  <c:v>3890</c:v>
                </c:pt>
                <c:pt idx="14">
                  <c:v>3818</c:v>
                </c:pt>
              </c:numCache>
            </c:numRef>
          </c:val>
          <c:extLst>
            <c:ext xmlns:c16="http://schemas.microsoft.com/office/drawing/2014/chart" uri="{C3380CC4-5D6E-409C-BE32-E72D297353CC}">
              <c16:uniqueId val="{00000002-858C-4284-AC20-05BB578D57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8C-4284-AC20-05BB578D57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8C-4284-AC20-05BB578D57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8C-4284-AC20-05BB578D57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1211</c:v>
                </c:pt>
                <c:pt idx="3">
                  <c:v>1232</c:v>
                </c:pt>
                <c:pt idx="6">
                  <c:v>1308</c:v>
                </c:pt>
                <c:pt idx="9">
                  <c:v>1458</c:v>
                </c:pt>
                <c:pt idx="12">
                  <c:v>1382</c:v>
                </c:pt>
              </c:numCache>
            </c:numRef>
          </c:val>
          <c:extLst>
            <c:ext xmlns:c16="http://schemas.microsoft.com/office/drawing/2014/chart" uri="{C3380CC4-5D6E-409C-BE32-E72D297353CC}">
              <c16:uniqueId val="{00000006-858C-4284-AC20-05BB578D57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535</c:v>
                </c:pt>
                <c:pt idx="3">
                  <c:v>490</c:v>
                </c:pt>
                <c:pt idx="6">
                  <c:v>440</c:v>
                </c:pt>
                <c:pt idx="9">
                  <c:v>1319</c:v>
                </c:pt>
                <c:pt idx="12">
                  <c:v>1161</c:v>
                </c:pt>
              </c:numCache>
            </c:numRef>
          </c:val>
          <c:extLst>
            <c:ext xmlns:c16="http://schemas.microsoft.com/office/drawing/2014/chart" uri="{C3380CC4-5D6E-409C-BE32-E72D297353CC}">
              <c16:uniqueId val="{00000007-858C-4284-AC20-05BB578D57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2629</c:v>
                </c:pt>
                <c:pt idx="3">
                  <c:v>2434</c:v>
                </c:pt>
                <c:pt idx="6">
                  <c:v>2262</c:v>
                </c:pt>
                <c:pt idx="9">
                  <c:v>1161</c:v>
                </c:pt>
                <c:pt idx="12">
                  <c:v>1087</c:v>
                </c:pt>
              </c:numCache>
            </c:numRef>
          </c:val>
          <c:extLst>
            <c:ext xmlns:c16="http://schemas.microsoft.com/office/drawing/2014/chart" uri="{C3380CC4-5D6E-409C-BE32-E72D297353CC}">
              <c16:uniqueId val="{00000008-858C-4284-AC20-05BB578D57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8C-4284-AC20-05BB578D57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10624</c:v>
                </c:pt>
                <c:pt idx="3">
                  <c:v>10918</c:v>
                </c:pt>
                <c:pt idx="6">
                  <c:v>10205</c:v>
                </c:pt>
                <c:pt idx="9">
                  <c:v>10427</c:v>
                </c:pt>
                <c:pt idx="12">
                  <c:v>10490</c:v>
                </c:pt>
              </c:numCache>
            </c:numRef>
          </c:val>
          <c:extLst>
            <c:ext xmlns:c16="http://schemas.microsoft.com/office/drawing/2014/chart" uri="{C3380CC4-5D6E-409C-BE32-E72D297353CC}">
              <c16:uniqueId val="{0000000A-858C-4284-AC20-05BB578D57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778</c:v>
                </c:pt>
                <c:pt idx="2">
                  <c:v>#N/A</c:v>
                </c:pt>
                <c:pt idx="3">
                  <c:v>#N/A</c:v>
                </c:pt>
                <c:pt idx="4">
                  <c:v>411</c:v>
                </c:pt>
                <c:pt idx="5">
                  <c:v>#N/A</c:v>
                </c:pt>
                <c:pt idx="6">
                  <c:v>#N/A</c:v>
                </c:pt>
                <c:pt idx="7">
                  <c:v>54</c:v>
                </c:pt>
                <c:pt idx="8">
                  <c:v>#N/A</c:v>
                </c:pt>
                <c:pt idx="9">
                  <c:v>#N/A</c:v>
                </c:pt>
                <c:pt idx="10">
                  <c:v>96</c:v>
                </c:pt>
                <c:pt idx="11">
                  <c:v>#N/A</c:v>
                </c:pt>
                <c:pt idx="12">
                  <c:v>#N/A</c:v>
                </c:pt>
                <c:pt idx="13">
                  <c:v>144</c:v>
                </c:pt>
                <c:pt idx="14">
                  <c:v>#N/A</c:v>
                </c:pt>
              </c:numCache>
            </c:numRef>
          </c:val>
          <c:smooth val="0"/>
          <c:extLst>
            <c:ext xmlns:c16="http://schemas.microsoft.com/office/drawing/2014/chart" uri="{C3380CC4-5D6E-409C-BE32-E72D297353CC}">
              <c16:uniqueId val="{0000000B-858C-4284-AC20-05BB578D57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2416</c:v>
                </c:pt>
                <c:pt idx="1">
                  <c:v>2352</c:v>
                </c:pt>
                <c:pt idx="2">
                  <c:v>2195</c:v>
                </c:pt>
              </c:numCache>
            </c:numRef>
          </c:val>
          <c:extLst>
            <c:ext xmlns:c16="http://schemas.microsoft.com/office/drawing/2014/chart" uri="{C3380CC4-5D6E-409C-BE32-E72D297353CC}">
              <c16:uniqueId val="{00000000-B115-4D1A-9214-E4829B74AD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81</c:v>
                </c:pt>
                <c:pt idx="1">
                  <c:v>113</c:v>
                </c:pt>
                <c:pt idx="2">
                  <c:v>138</c:v>
                </c:pt>
              </c:numCache>
            </c:numRef>
          </c:val>
          <c:extLst>
            <c:ext xmlns:c16="http://schemas.microsoft.com/office/drawing/2014/chart" uri="{C3380CC4-5D6E-409C-BE32-E72D297353CC}">
              <c16:uniqueId val="{00000001-B115-4D1A-9214-E4829B74AD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2580</c:v>
                </c:pt>
                <c:pt idx="1">
                  <c:v>2663</c:v>
                </c:pt>
                <c:pt idx="2">
                  <c:v>2716</c:v>
                </c:pt>
              </c:numCache>
            </c:numRef>
          </c:val>
          <c:extLst>
            <c:ext xmlns:c16="http://schemas.microsoft.com/office/drawing/2014/chart" uri="{C3380CC4-5D6E-409C-BE32-E72D297353CC}">
              <c16:uniqueId val="{00000002-B115-4D1A-9214-E4829B74AD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過去に発行した町債の償還が進み、公債費も減少してきた。今後は横ばい又は若干の増減を繰り返していくものと見込んでいる。 </a:t>
          </a:r>
        </a:p>
        <a:p>
          <a:r>
            <a:rPr kumimoji="1" lang="ja-JP" altLang="en-US" sz="1400">
              <a:latin typeface="ＭＳ ゴシック" pitchFamily="49" charset="-128"/>
              <a:ea typeface="ＭＳ ゴシック" pitchFamily="49" charset="-128"/>
            </a:rPr>
            <a:t>　令和５年度からは広島県水道広域連合企業団に加入した。公営企業債の元利償還金に対する繰入金が増加し、組合等が起こした地方債の元利償還金に対する負担金等が減少している。これらは今後逓減していくものと見込んでいる。</a:t>
          </a:r>
        </a:p>
        <a:p>
          <a:r>
            <a:rPr kumimoji="1" lang="ja-JP" altLang="en-US" sz="1400">
              <a:latin typeface="ＭＳ ゴシック" pitchFamily="49" charset="-128"/>
              <a:ea typeface="ＭＳ ゴシック" pitchFamily="49" charset="-128"/>
            </a:rPr>
            <a:t>　今後も実質公債費比率は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発行を伴う大型事業により地方債の現在高が増加した。また、退職手当負担見込額が減少した。令和５年度からは広島県水道広域連合企業団に加入した。公営企業債繰入見込額が減少し、組合等負担見込額等が減少している。</a:t>
          </a:r>
        </a:p>
        <a:p>
          <a:r>
            <a:rPr kumimoji="1" lang="ja-JP" altLang="en-US" sz="1400">
              <a:latin typeface="ＭＳ ゴシック" pitchFamily="49" charset="-128"/>
              <a:ea typeface="ＭＳ ゴシック" pitchFamily="49" charset="-128"/>
            </a:rPr>
            <a:t>将来負担比率の分子は、前年度より</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百万円増加し、比率は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合併算定替の終了による普通交付税の減少により、財政調整基金の取崩しによる財政運営が続いているが、その他特定目的基金の積立が増えたこと等により、基金全体では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　　　　　　　　　　　　　　　　　　　　　　　　　　　　　　　　　　　　　　　　　　　　　　中小企業融資運営基金：中小企業者の金融の円滑化による企業の育成振興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応援寄附基金：ふるさと寄附金（ふるさと納税）の寄付目的に沿った事業　　　　　　　　　　　　　　　　　　　　　　　　　　　　　　　　　　　　地域福祉基金：高齢者保健福祉施策の推進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過疎地域持続的発展事業基金：過疎地域自立促進特別事業に要する経費　　　　　　　　　　　　　　　　　　　　　　　　　　　　　　　　　　　　　　　　　　　　　情報通信施設運営基金：放送施設の整備、修繕等の維持運営に係る経費　　　　　　　　　　　　　　　　　　　　　　　　　　　　　　　　　　　　　　　　　　　　　　　　　　　　　　　　　　森林環境譲与税基金：森林の整備及びその促進に関する事業　　　　　　　　　　　　　　　　　　　　　　　　　　　　　　　　　　　　　　　　　　　せら農業公園運営基金：農業公園施設の整備、修繕の経費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応援寄附基金：ふるさと寄附金の積立、事業充当のための取崩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過疎地域持続的発展事業基金：過疎債発行による積立、事業充当のための取崩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情報通信施設運営基金：放送施設の賃借料の積立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それぞれの目的に沿った積立、充当をしていくが、具体的な活用方法が決まっていない基金もある。財源不足の中、今後の財政運営においてどのように活用していくべきか検討をしていく。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厳しい財政運営のため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百万円を取り崩し、残高は前年度末から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終了後の財源不足に対応するためには、基金減少はやむを得ない面がある。安定的な財政運営のためには、引き続き経常経費削減と自主財源確保等に努めつつ、一般財源ベースでの予算規模の縮減に取り組む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令和６年度普通交付税により措置された臨時財政対策債償還基金分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百万円を取り崩し、残高は前年度末から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いるため、現時点で減債基金の積立や取崩は検討していないが、令和３年度・令和５年度令和６年度に積み立てた臨時財政対策債償還基金分については、今後の償還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少子高齢化に伴う人口減少や全国平均を上回る高齢化率の上昇に加え、町内には農業以外に中心となる産業が少ないこと等により、財政基盤が弱く、歳入総額に占める自主財源比率は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％しかない。財政力指数は、類似団体平均とほぼ同水準ではあるものの、近年は横ばいの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引き続き行政の効率化に努め、財政の健全化に努める。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（分母）経常一般財源等は地方交付税の増加により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百万円の増、（分子）経常経費充当一般財源等は、操出金、扶助費等の減少はあったものの、補助費等、物件費等の増加により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年度の普通交付税合併算定替の縮減開始以降、比率は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半で推移し、類似団体平均を上回っている。交付税の合併算定替が終了し、今後も扶助費その他の経常経費の増加が見込まれ、比率が上昇することが懸念される。引き続き、経常経費削減と自主財源確保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40519</xdr:rowOff>
    </xdr:from>
    <xdr:to>
      <xdr:col>23</xdr:col>
      <xdr:colOff>133350</xdr:colOff>
      <xdr:row>64</xdr:row>
      <xdr:rowOff>166915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3319"/>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166915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586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63</xdr:row>
      <xdr:rowOff>154517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3457"/>
          <a:ext cx="889000" cy="7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127907</xdr:rowOff>
    </xdr:from>
    <xdr:to>
      <xdr:col>11</xdr:col>
      <xdr:colOff>31750</xdr:colOff>
      <xdr:row>64</xdr:row>
      <xdr:rowOff>109462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3457"/>
          <a:ext cx="889000" cy="8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161169</xdr:rowOff>
    </xdr:from>
    <xdr:to>
      <xdr:col>23</xdr:col>
      <xdr:colOff>184150</xdr:colOff>
      <xdr:row>64</xdr:row>
      <xdr:rowOff>91319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133246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116115</xdr:rowOff>
    </xdr:from>
    <xdr:to>
      <xdr:col>19</xdr:col>
      <xdr:colOff>184150</xdr:colOff>
      <xdr:row>65</xdr:row>
      <xdr:rowOff>46265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31042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77107</xdr:rowOff>
    </xdr:from>
    <xdr:to>
      <xdr:col>11</xdr:col>
      <xdr:colOff>82550</xdr:colOff>
      <xdr:row>60</xdr:row>
      <xdr:rowOff>7257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163484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58662</xdr:rowOff>
    </xdr:from>
    <xdr:to>
      <xdr:col>7</xdr:col>
      <xdr:colOff>31750</xdr:colOff>
      <xdr:row>64</xdr:row>
      <xdr:rowOff>160262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145039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は低い水準にあるものの、人件費と物件費の増により前年度よりも増額となっている。人件費は会計年度任用職員報酬の上昇が続いていること等により人件費負担が必要となったため増となった。今後も、人件費の上昇や物価高が続いていくことが想定されるが、定員適正化計画に基づいた職員数管理、事務事業の見直し、適切な公共施設管理等によ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161395</xdr:rowOff>
    </xdr:from>
    <xdr:to>
      <xdr:col>23</xdr:col>
      <xdr:colOff>133350</xdr:colOff>
      <xdr:row>83</xdr:row>
      <xdr:rowOff>65985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0295"/>
          <a:ext cx="838200" cy="7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124314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526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109649</xdr:rowOff>
    </xdr:from>
    <xdr:to>
      <xdr:col>19</xdr:col>
      <xdr:colOff>133350</xdr:colOff>
      <xdr:row>82</xdr:row>
      <xdr:rowOff>161395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8549"/>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6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66951</xdr:rowOff>
    </xdr:from>
    <xdr:to>
      <xdr:col>15</xdr:col>
      <xdr:colOff>82550</xdr:colOff>
      <xdr:row>82</xdr:row>
      <xdr:rowOff>109649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5851"/>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2161</xdr:rowOff>
    </xdr:from>
    <xdr:to>
      <xdr:col>11</xdr:col>
      <xdr:colOff>31750</xdr:colOff>
      <xdr:row>82</xdr:row>
      <xdr:rowOff>66951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1061"/>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15185</xdr:rowOff>
    </xdr:from>
    <xdr:to>
      <xdr:col>23</xdr:col>
      <xdr:colOff>184150</xdr:colOff>
      <xdr:row>83</xdr:row>
      <xdr:rowOff>116785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31712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110595</xdr:rowOff>
    </xdr:from>
    <xdr:to>
      <xdr:col>19</xdr:col>
      <xdr:colOff>184150</xdr:colOff>
      <xdr:row>83</xdr:row>
      <xdr:rowOff>40745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50922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3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58849</xdr:rowOff>
    </xdr:from>
    <xdr:to>
      <xdr:col>15</xdr:col>
      <xdr:colOff>133350</xdr:colOff>
      <xdr:row>82</xdr:row>
      <xdr:rowOff>160449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170626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16151</xdr:rowOff>
    </xdr:from>
    <xdr:to>
      <xdr:col>11</xdr:col>
      <xdr:colOff>82550</xdr:colOff>
      <xdr:row>82</xdr:row>
      <xdr:rowOff>117751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127928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122811</xdr:rowOff>
    </xdr:from>
    <xdr:to>
      <xdr:col>7</xdr:col>
      <xdr:colOff>31750</xdr:colOff>
      <xdr:row>82</xdr:row>
      <xdr:rowOff>52961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63138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人事院勧告に準じて給与改正を実施している。類似団体平均とほぼ同水準となったが、新規採用数の変動で職員の年齢構成と給与号給に偏りがある状況である。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2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74930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4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89</xdr:row>
      <xdr:rowOff>142239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9108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142239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2565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91439</xdr:rowOff>
    </xdr:from>
    <xdr:to>
      <xdr:col>68</xdr:col>
      <xdr:colOff>203200</xdr:colOff>
      <xdr:row>90</xdr:row>
      <xdr:rowOff>21589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6366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中山間地域の中で過疎地域にあたり、年々人口密度が低くなっている。人口に対する職員数は、類似団体平均を下回っている。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延長による退職者数への影響と、近年、行政職の応募者数が著しく減少し、早期の退職者数が新規採用者数を上回っており、職員数は計画値以上の減少が続いている。定員適正化計画に沿って職員数の確保と業務の見直し等、効率的な行政運営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126274</xdr:rowOff>
    </xdr:from>
    <xdr:to>
      <xdr:col>81</xdr:col>
      <xdr:colOff>44450</xdr:colOff>
      <xdr:row>61</xdr:row>
      <xdr:rowOff>162469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8472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162469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4416"/>
          <a:ext cx="8890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140879</xdr:rowOff>
    </xdr:from>
    <xdr:to>
      <xdr:col>72</xdr:col>
      <xdr:colOff>203200</xdr:colOff>
      <xdr:row>61</xdr:row>
      <xdr:rowOff>15966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787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140879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5131"/>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92001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111669</xdr:rowOff>
    </xdr:from>
    <xdr:to>
      <xdr:col>77</xdr:col>
      <xdr:colOff>95250</xdr:colOff>
      <xdr:row>62</xdr:row>
      <xdr:rowOff>41819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51996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38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76943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90079</xdr:rowOff>
    </xdr:from>
    <xdr:to>
      <xdr:col>68</xdr:col>
      <xdr:colOff>203200</xdr:colOff>
      <xdr:row>61</xdr:row>
      <xdr:rowOff>20229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30406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％前後で推移しており、前年度より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今後は、近年の大型事業により一時的に償還額は上昇するが、過去に発行した町債の償還負担が減少していくことから、比率は、若干増減を繰り返しながら、ほぼ横ばいで推移すると見込んでいる。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事業の具体化にあたっては、後年度に負担するランニングコストや公債費等も重視し、財政の健全化に努める。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22578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22578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49389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42</xdr:row>
      <xdr:rowOff>11995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88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115305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町債発行額が増加したことにより将来負担額が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今後は、町債発行を伴う大型事業により一時的な比率の上昇が見込まれるが、引き続き町債発行と公債費負担のバランスに配慮しながら、比率が上昇傾向とならないよう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529</xdr:rowOff>
    </xdr:from>
    <xdr:to>
      <xdr:col>81</xdr:col>
      <xdr:colOff>44450</xdr:colOff>
      <xdr:row>14</xdr:row>
      <xdr:rowOff>14605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00829"/>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529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38675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157903</xdr:rowOff>
    </xdr:from>
    <xdr:to>
      <xdr:col>72</xdr:col>
      <xdr:colOff>203200</xdr:colOff>
      <xdr:row>14</xdr:row>
      <xdr:rowOff>101071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86753"/>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101071</xdr:rowOff>
    </xdr:from>
    <xdr:to>
      <xdr:col>68</xdr:col>
      <xdr:colOff>152400</xdr:colOff>
      <xdr:row>15</xdr:row>
      <xdr:rowOff>60325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0137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107332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121179</xdr:rowOff>
    </xdr:from>
    <xdr:to>
      <xdr:col>77</xdr:col>
      <xdr:colOff>95250</xdr:colOff>
      <xdr:row>14</xdr:row>
      <xdr:rowOff>51329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36106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3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107103</xdr:rowOff>
    </xdr:from>
    <xdr:to>
      <xdr:col>73</xdr:col>
      <xdr:colOff>44450</xdr:colOff>
      <xdr:row>14</xdr:row>
      <xdr:rowOff>37253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22030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50271</xdr:rowOff>
    </xdr:from>
    <xdr:to>
      <xdr:col>68</xdr:col>
      <xdr:colOff>203200</xdr:colOff>
      <xdr:row>14</xdr:row>
      <xdr:rowOff>151871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136648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3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9525</xdr:rowOff>
    </xdr:from>
    <xdr:to>
      <xdr:col>64</xdr:col>
      <xdr:colOff>152400</xdr:colOff>
      <xdr:row>15</xdr:row>
      <xdr:rowOff>111125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95902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経常一般財源等の増（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百万円）と、人件費の減（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ポイント改善している。類似団体平均を下回っているのは、職員構成等が主な要因である。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68217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583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2903</xdr:rowOff>
    </xdr:from>
    <xdr:to>
      <xdr:col>19</xdr:col>
      <xdr:colOff>187325</xdr:colOff>
      <xdr:row>34</xdr:row>
      <xdr:rowOff>68217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322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2903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930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34</xdr:row>
      <xdr:rowOff>48623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9301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58255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17417</xdr:rowOff>
    </xdr:from>
    <xdr:to>
      <xdr:col>20</xdr:col>
      <xdr:colOff>38100</xdr:colOff>
      <xdr:row>34</xdr:row>
      <xdr:rowOff>119017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129194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15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123553</xdr:rowOff>
    </xdr:from>
    <xdr:to>
      <xdr:col>15</xdr:col>
      <xdr:colOff>149225</xdr:colOff>
      <xdr:row>34</xdr:row>
      <xdr:rowOff>53703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63880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84364</xdr:rowOff>
    </xdr:from>
    <xdr:to>
      <xdr:col>11</xdr:col>
      <xdr:colOff>60325</xdr:colOff>
      <xdr:row>34</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24691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169273</xdr:rowOff>
    </xdr:from>
    <xdr:to>
      <xdr:col>6</xdr:col>
      <xdr:colOff>171450</xdr:colOff>
      <xdr:row>34</xdr:row>
      <xdr:rowOff>99423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109600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物価高騰等の影響による物件費が増加（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百万円）したものの、（分母）経常一般財源等（地方交付税の増）により、比率は前年度から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ポイント改善し、類似団体平均とほぼ同水準となった。必要最小限の経費で効率的な行政運営に努める。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16</xdr:row>
      <xdr:rowOff>121557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42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121557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21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78014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90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15</xdr:row>
      <xdr:rowOff>118836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68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ポイント改善し、類似団体平均との差が小さくなった。国の制度改正等による増加はやむを得ない面もあるが、支給時の資格審査等を通して、適正な執行と経費の抑制に努める。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201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60</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03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159657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経常一般財源等の増（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百万円）と、維持補修費の減（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百万円）や特別会計への繰出金の減（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公共施設管理による維持補修費の圧縮と、特別会計における経費削減や効率的・効果的な事業執行等で、普通会計の負担の抑制に努める。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425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92710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百万円）したため、比率は前年度から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ポイント悪化した。農業分野への補助金等が多額であることや、法適化している公共下水道事業への繰出金、病院、水道事業の組合負担金等が影響し、例年、類似団体平均を大きく上回っている。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大幅な削減はすぐには困難であるが、必要性・公平性・事業効果を検証しつつ見直しを行い、より効果的な予算執行に努める。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118835</xdr:rowOff>
    </xdr:from>
    <xdr:to>
      <xdr:col>82</xdr:col>
      <xdr:colOff>107950</xdr:colOff>
      <xdr:row>40</xdr:row>
      <xdr:rowOff>132443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053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118835</xdr:rowOff>
    </xdr:from>
    <xdr:to>
      <xdr:col>78</xdr:col>
      <xdr:colOff>69850</xdr:colOff>
      <xdr:row>40</xdr:row>
      <xdr:rowOff>1815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805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64407</xdr:rowOff>
    </xdr:from>
    <xdr:to>
      <xdr:col>73</xdr:col>
      <xdr:colOff>180975</xdr:colOff>
      <xdr:row>40</xdr:row>
      <xdr:rowOff>1815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750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64407</xdr:rowOff>
    </xdr:from>
    <xdr:to>
      <xdr:col>69</xdr:col>
      <xdr:colOff>92075</xdr:colOff>
      <xdr:row>41</xdr:row>
      <xdr:rowOff>26307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750957"/>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81643</xdr:rowOff>
    </xdr:from>
    <xdr:to>
      <xdr:col>82</xdr:col>
      <xdr:colOff>158750</xdr:colOff>
      <xdr:row>41</xdr:row>
      <xdr:rowOff>11793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161670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68035</xdr:rowOff>
    </xdr:from>
    <xdr:to>
      <xdr:col>78</xdr:col>
      <xdr:colOff>120650</xdr:colOff>
      <xdr:row>39</xdr:row>
      <xdr:rowOff>169635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154412</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13607</xdr:rowOff>
    </xdr:from>
    <xdr:to>
      <xdr:col>69</xdr:col>
      <xdr:colOff>142875</xdr:colOff>
      <xdr:row>39</xdr:row>
      <xdr:rowOff>115207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99984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146957</xdr:rowOff>
    </xdr:from>
    <xdr:to>
      <xdr:col>65</xdr:col>
      <xdr:colOff>53975</xdr:colOff>
      <xdr:row>41</xdr:row>
      <xdr:rowOff>77107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61884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過去に発行した町債の償還が進み、公債費が減少（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百万円）したため、前年度よりも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ポイント改善し、類似団体平均との差が小さくなった。引き続き公債費負担の軽減に努める。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44450</xdr:rowOff>
    </xdr:from>
    <xdr:to>
      <xdr:col>24</xdr:col>
      <xdr:colOff>25400</xdr:colOff>
      <xdr:row>77</xdr:row>
      <xdr:rowOff>158750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246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97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158750</xdr:rowOff>
    </xdr:from>
    <xdr:to>
      <xdr:col>19</xdr:col>
      <xdr:colOff>187325</xdr:colOff>
      <xdr:row>78</xdr:row>
      <xdr:rowOff>25400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36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118127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76200</xdr:rowOff>
    </xdr:from>
    <xdr:to>
      <xdr:col>15</xdr:col>
      <xdr:colOff>98425</xdr:colOff>
      <xdr:row>78</xdr:row>
      <xdr:rowOff>25400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06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76200</xdr:rowOff>
    </xdr:from>
    <xdr:to>
      <xdr:col>11</xdr:col>
      <xdr:colOff>9525</xdr:colOff>
      <xdr:row>78</xdr:row>
      <xdr:rowOff>76200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106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165100</xdr:rowOff>
    </xdr:from>
    <xdr:to>
      <xdr:col>24</xdr:col>
      <xdr:colOff>76200</xdr:colOff>
      <xdr:row>77</xdr:row>
      <xdr:rowOff>95250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137177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107950</xdr:rowOff>
    </xdr:from>
    <xdr:to>
      <xdr:col>20</xdr:col>
      <xdr:colOff>38100</xdr:colOff>
      <xdr:row>78</xdr:row>
      <xdr:rowOff>38100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22877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39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146050</xdr:rowOff>
    </xdr:from>
    <xdr:to>
      <xdr:col>15</xdr:col>
      <xdr:colOff>149225</xdr:colOff>
      <xdr:row>78</xdr:row>
      <xdr:rowOff>76200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25400</xdr:rowOff>
    </xdr:from>
    <xdr:to>
      <xdr:col>11</xdr:col>
      <xdr:colOff>60325</xdr:colOff>
      <xdr:row>76</xdr:row>
      <xdr:rowOff>127000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137177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25400</xdr:rowOff>
    </xdr:from>
    <xdr:to>
      <xdr:col>6</xdr:col>
      <xdr:colOff>171450</xdr:colOff>
      <xdr:row>78</xdr:row>
      <xdr:rowOff>127000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公債費以外の比率は、人件費、扶助費等の減により、前年度から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　厳しい財政状況を踏まえ、引き続き経費削減と効率的な行政運営に努める。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347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101600</xdr:rowOff>
    </xdr:from>
    <xdr:to>
      <xdr:col>78</xdr:col>
      <xdr:colOff>69850</xdr:colOff>
      <xdr:row>78</xdr:row>
      <xdr:rowOff>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131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120650</xdr:rowOff>
    </xdr:from>
    <xdr:to>
      <xdr:col>73</xdr:col>
      <xdr:colOff>180975</xdr:colOff>
      <xdr:row>76</xdr:row>
      <xdr:rowOff>101600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6365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120650</xdr:rowOff>
    </xdr:from>
    <xdr:to>
      <xdr:col>69</xdr:col>
      <xdr:colOff>92075</xdr:colOff>
      <xdr:row>77</xdr:row>
      <xdr:rowOff>19050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636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120650</xdr:rowOff>
    </xdr:from>
    <xdr:to>
      <xdr:col>78</xdr:col>
      <xdr:colOff>120650</xdr:colOff>
      <xdr:row>78</xdr:row>
      <xdr:rowOff>50800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50800</xdr:rowOff>
    </xdr:from>
    <xdr:to>
      <xdr:col>74</xdr:col>
      <xdr:colOff>31750</xdr:colOff>
      <xdr:row>76</xdr:row>
      <xdr:rowOff>152400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69850</xdr:rowOff>
    </xdr:from>
    <xdr:to>
      <xdr:col>69</xdr:col>
      <xdr:colOff>142875</xdr:colOff>
      <xdr:row>74</xdr:row>
      <xdr:rowOff>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156227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139700</xdr:rowOff>
    </xdr:from>
    <xdr:to>
      <xdr:col>65</xdr:col>
      <xdr:colOff>53975</xdr:colOff>
      <xdr:row>77</xdr:row>
      <xdr:rowOff>69850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166065</xdr:rowOff>
    </xdr:from>
    <xdr:to>
      <xdr:col>29</xdr:col>
      <xdr:colOff>127000</xdr:colOff>
      <xdr:row>18</xdr:row>
      <xdr:rowOff>82842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8340"/>
          <a:ext cx="647700" cy="8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82842</xdr:rowOff>
    </xdr:from>
    <xdr:to>
      <xdr:col>26</xdr:col>
      <xdr:colOff>50800</xdr:colOff>
      <xdr:row>19</xdr:row>
      <xdr:rowOff>24231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6567"/>
          <a:ext cx="698500" cy="11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24231</xdr:rowOff>
    </xdr:from>
    <xdr:to>
      <xdr:col>22</xdr:col>
      <xdr:colOff>114300</xdr:colOff>
      <xdr:row>19</xdr:row>
      <xdr:rowOff>40830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9406"/>
          <a:ext cx="698500" cy="1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40830</xdr:rowOff>
    </xdr:from>
    <xdr:to>
      <xdr:col>18</xdr:col>
      <xdr:colOff>177800</xdr:colOff>
      <xdr:row>19</xdr:row>
      <xdr:rowOff>46075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6005"/>
          <a:ext cx="698500" cy="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115265</xdr:rowOff>
    </xdr:from>
    <xdr:to>
      <xdr:col>29</xdr:col>
      <xdr:colOff>177800</xdr:colOff>
      <xdr:row>18</xdr:row>
      <xdr:rowOff>45415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87342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32042</xdr:rowOff>
    </xdr:from>
    <xdr:to>
      <xdr:col>26</xdr:col>
      <xdr:colOff>101600</xdr:colOff>
      <xdr:row>18</xdr:row>
      <xdr:rowOff>133642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5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2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144881</xdr:rowOff>
    </xdr:from>
    <xdr:to>
      <xdr:col>22</xdr:col>
      <xdr:colOff>165100</xdr:colOff>
      <xdr:row>19</xdr:row>
      <xdr:rowOff>75031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161480</xdr:rowOff>
    </xdr:from>
    <xdr:to>
      <xdr:col>19</xdr:col>
      <xdr:colOff>38100</xdr:colOff>
      <xdr:row>19</xdr:row>
      <xdr:rowOff>91630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76407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166725</xdr:rowOff>
    </xdr:from>
    <xdr:to>
      <xdr:col>15</xdr:col>
      <xdr:colOff>101600</xdr:colOff>
      <xdr:row>19</xdr:row>
      <xdr:rowOff>96875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165252</xdr:rowOff>
    </xdr:from>
    <xdr:to>
      <xdr:col>29</xdr:col>
      <xdr:colOff>127000</xdr:colOff>
      <xdr:row>34</xdr:row>
      <xdr:rowOff>187617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32702"/>
          <a:ext cx="647700" cy="22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153594</xdr:rowOff>
    </xdr:from>
    <xdr:to>
      <xdr:col>26</xdr:col>
      <xdr:colOff>50800</xdr:colOff>
      <xdr:row>34</xdr:row>
      <xdr:rowOff>165252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21044"/>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153594</xdr:rowOff>
    </xdr:from>
    <xdr:to>
      <xdr:col>22</xdr:col>
      <xdr:colOff>114300</xdr:colOff>
      <xdr:row>35</xdr:row>
      <xdr:rowOff>10185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21044"/>
          <a:ext cx="698500" cy="199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197638</xdr:rowOff>
    </xdr:from>
    <xdr:to>
      <xdr:col>18</xdr:col>
      <xdr:colOff>177800</xdr:colOff>
      <xdr:row>35</xdr:row>
      <xdr:rowOff>10185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65088"/>
          <a:ext cx="698500" cy="15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136817</xdr:rowOff>
    </xdr:from>
    <xdr:to>
      <xdr:col>29</xdr:col>
      <xdr:colOff>177800</xdr:colOff>
      <xdr:row>34</xdr:row>
      <xdr:rowOff>238417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04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324794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4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114452</xdr:rowOff>
    </xdr:from>
    <xdr:to>
      <xdr:col>26</xdr:col>
      <xdr:colOff>101600</xdr:colOff>
      <xdr:row>34</xdr:row>
      <xdr:rowOff>216052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226229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102794</xdr:rowOff>
    </xdr:from>
    <xdr:to>
      <xdr:col>22</xdr:col>
      <xdr:colOff>165100</xdr:colOff>
      <xdr:row>34</xdr:row>
      <xdr:rowOff>204394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7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214571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302285</xdr:rowOff>
    </xdr:from>
    <xdr:to>
      <xdr:col>19</xdr:col>
      <xdr:colOff>38100</xdr:colOff>
      <xdr:row>35</xdr:row>
      <xdr:rowOff>60985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71162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146838</xdr:rowOff>
    </xdr:from>
    <xdr:to>
      <xdr:col>15</xdr:col>
      <xdr:colOff>101600</xdr:colOff>
      <xdr:row>34</xdr:row>
      <xdr:rowOff>248438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1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258615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107914</xdr:rowOff>
    </xdr:from>
    <xdr:to>
      <xdr:col>24</xdr:col>
      <xdr:colOff>63500</xdr:colOff>
      <xdr:row>36</xdr:row>
      <xdr:rowOff>8462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8664"/>
          <a:ext cx="838200" cy="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8462</xdr:rowOff>
    </xdr:from>
    <xdr:to>
      <xdr:col>19</xdr:col>
      <xdr:colOff>177800</xdr:colOff>
      <xdr:row>36</xdr:row>
      <xdr:rowOff>127323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0662"/>
          <a:ext cx="889000" cy="1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127323</xdr:rowOff>
    </xdr:from>
    <xdr:to>
      <xdr:col>15</xdr:col>
      <xdr:colOff>50800</xdr:colOff>
      <xdr:row>36</xdr:row>
      <xdr:rowOff>152578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9523"/>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149268</xdr:rowOff>
    </xdr:from>
    <xdr:to>
      <xdr:col>10</xdr:col>
      <xdr:colOff>114300</xdr:colOff>
      <xdr:row>36</xdr:row>
      <xdr:rowOff>152578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21468"/>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57114</xdr:rowOff>
    </xdr:from>
    <xdr:to>
      <xdr:col>24</xdr:col>
      <xdr:colOff>114300</xdr:colOff>
      <xdr:row>35</xdr:row>
      <xdr:rowOff>158714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35541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129112</xdr:rowOff>
    </xdr:from>
    <xdr:to>
      <xdr:col>20</xdr:col>
      <xdr:colOff>38100</xdr:colOff>
      <xdr:row>36</xdr:row>
      <xdr:rowOff>59262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50389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2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76523</xdr:rowOff>
    </xdr:from>
    <xdr:to>
      <xdr:col>15</xdr:col>
      <xdr:colOff>101600</xdr:colOff>
      <xdr:row>37</xdr:row>
      <xdr:rowOff>6673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169250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101778</xdr:rowOff>
    </xdr:from>
    <xdr:to>
      <xdr:col>10</xdr:col>
      <xdr:colOff>165100</xdr:colOff>
      <xdr:row>37</xdr:row>
      <xdr:rowOff>31928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23055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6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98468</xdr:rowOff>
    </xdr:from>
    <xdr:to>
      <xdr:col>6</xdr:col>
      <xdr:colOff>38100</xdr:colOff>
      <xdr:row>37</xdr:row>
      <xdr:rowOff>28618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19745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36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107552</xdr:rowOff>
    </xdr:from>
    <xdr:to>
      <xdr:col>24</xdr:col>
      <xdr:colOff>63500</xdr:colOff>
      <xdr:row>58</xdr:row>
      <xdr:rowOff>146558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51652"/>
          <a:ext cx="8382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126811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56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144218</xdr:rowOff>
    </xdr:from>
    <xdr:to>
      <xdr:col>19</xdr:col>
      <xdr:colOff>177800</xdr:colOff>
      <xdr:row>58</xdr:row>
      <xdr:rowOff>146558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88318"/>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123390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5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144218</xdr:rowOff>
    </xdr:from>
    <xdr:to>
      <xdr:col>15</xdr:col>
      <xdr:colOff>50800</xdr:colOff>
      <xdr:row>58</xdr:row>
      <xdr:rowOff>171422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88318"/>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32514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6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171422</xdr:rowOff>
    </xdr:from>
    <xdr:to>
      <xdr:col>10</xdr:col>
      <xdr:colOff>114300</xdr:colOff>
      <xdr:row>59</xdr:row>
      <xdr:rowOff>75852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5522"/>
          <a:ext cx="889000" cy="7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75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56752</xdr:rowOff>
    </xdr:from>
    <xdr:to>
      <xdr:col>24</xdr:col>
      <xdr:colOff>114300</xdr:colOff>
      <xdr:row>58</xdr:row>
      <xdr:rowOff>158352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35179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95758</xdr:rowOff>
    </xdr:from>
    <xdr:to>
      <xdr:col>20</xdr:col>
      <xdr:colOff>38100</xdr:colOff>
      <xdr:row>59</xdr:row>
      <xdr:rowOff>25908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17035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1013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93418</xdr:rowOff>
    </xdr:from>
    <xdr:to>
      <xdr:col>15</xdr:col>
      <xdr:colOff>101600</xdr:colOff>
      <xdr:row>59</xdr:row>
      <xdr:rowOff>23568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14695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1013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120622</xdr:rowOff>
    </xdr:from>
    <xdr:to>
      <xdr:col>10</xdr:col>
      <xdr:colOff>165100</xdr:colOff>
      <xdr:row>59</xdr:row>
      <xdr:rowOff>50772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41899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1015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25052</xdr:rowOff>
    </xdr:from>
    <xdr:to>
      <xdr:col>6</xdr:col>
      <xdr:colOff>38100</xdr:colOff>
      <xdr:row>59</xdr:row>
      <xdr:rowOff>126652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117779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140752</xdr:rowOff>
    </xdr:from>
    <xdr:to>
      <xdr:col>24</xdr:col>
      <xdr:colOff>63500</xdr:colOff>
      <xdr:row>74</xdr:row>
      <xdr:rowOff>13147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56602"/>
          <a:ext cx="8382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13147</xdr:rowOff>
    </xdr:from>
    <xdr:to>
      <xdr:col>19</xdr:col>
      <xdr:colOff>177800</xdr:colOff>
      <xdr:row>74</xdr:row>
      <xdr:rowOff>43093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00447"/>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135312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43093</xdr:rowOff>
    </xdr:from>
    <xdr:to>
      <xdr:col>15</xdr:col>
      <xdr:colOff>50800</xdr:colOff>
      <xdr:row>74</xdr:row>
      <xdr:rowOff>129825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30393"/>
          <a:ext cx="889000" cy="8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119584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129825</xdr:rowOff>
    </xdr:from>
    <xdr:to>
      <xdr:col>10</xdr:col>
      <xdr:colOff>114300</xdr:colOff>
      <xdr:row>74</xdr:row>
      <xdr:rowOff>155428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1712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88404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89952</xdr:rowOff>
    </xdr:from>
    <xdr:to>
      <xdr:col>24</xdr:col>
      <xdr:colOff>114300</xdr:colOff>
      <xdr:row>74</xdr:row>
      <xdr:rowOff>20102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112829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5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133797</xdr:rowOff>
    </xdr:from>
    <xdr:to>
      <xdr:col>20</xdr:col>
      <xdr:colOff>38100</xdr:colOff>
      <xdr:row>74</xdr:row>
      <xdr:rowOff>63947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80474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2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163743</xdr:rowOff>
    </xdr:from>
    <xdr:to>
      <xdr:col>15</xdr:col>
      <xdr:colOff>101600</xdr:colOff>
      <xdr:row>74</xdr:row>
      <xdr:rowOff>93893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110420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79025</xdr:rowOff>
    </xdr:from>
    <xdr:to>
      <xdr:col>10</xdr:col>
      <xdr:colOff>165100</xdr:colOff>
      <xdr:row>75</xdr:row>
      <xdr:rowOff>9175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25702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104628</xdr:rowOff>
    </xdr:from>
    <xdr:to>
      <xdr:col>6</xdr:col>
      <xdr:colOff>38100</xdr:colOff>
      <xdr:row>75</xdr:row>
      <xdr:rowOff>34778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51305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3017</xdr:rowOff>
    </xdr:from>
    <xdr:to>
      <xdr:col>24</xdr:col>
      <xdr:colOff>63500</xdr:colOff>
      <xdr:row>92</xdr:row>
      <xdr:rowOff>110040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776417"/>
          <a:ext cx="8382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3017</xdr:rowOff>
    </xdr:from>
    <xdr:to>
      <xdr:col>19</xdr:col>
      <xdr:colOff>177800</xdr:colOff>
      <xdr:row>93</xdr:row>
      <xdr:rowOff>53670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76417"/>
          <a:ext cx="889000" cy="2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8789</xdr:rowOff>
    </xdr:from>
    <xdr:to>
      <xdr:col>15</xdr:col>
      <xdr:colOff>50800</xdr:colOff>
      <xdr:row>93</xdr:row>
      <xdr:rowOff>53670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53639"/>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8789</xdr:rowOff>
    </xdr:from>
    <xdr:to>
      <xdr:col>10</xdr:col>
      <xdr:colOff>114300</xdr:colOff>
      <xdr:row>95</xdr:row>
      <xdr:rowOff>164046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53639"/>
          <a:ext cx="889000" cy="4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59240</xdr:rowOff>
    </xdr:from>
    <xdr:to>
      <xdr:col>24</xdr:col>
      <xdr:colOff>114300</xdr:colOff>
      <xdr:row>92</xdr:row>
      <xdr:rowOff>160840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3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82117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8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123667</xdr:rowOff>
    </xdr:from>
    <xdr:to>
      <xdr:col>20</xdr:col>
      <xdr:colOff>38100</xdr:colOff>
      <xdr:row>92</xdr:row>
      <xdr:rowOff>53817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70344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0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2870</xdr:rowOff>
    </xdr:from>
    <xdr:to>
      <xdr:col>15</xdr:col>
      <xdr:colOff>101600</xdr:colOff>
      <xdr:row>93</xdr:row>
      <xdr:rowOff>104470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120997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129439</xdr:rowOff>
    </xdr:from>
    <xdr:to>
      <xdr:col>10</xdr:col>
      <xdr:colOff>165100</xdr:colOff>
      <xdr:row>93</xdr:row>
      <xdr:rowOff>59589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76116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7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113246</xdr:rowOff>
    </xdr:from>
    <xdr:to>
      <xdr:col>6</xdr:col>
      <xdr:colOff>38100</xdr:colOff>
      <xdr:row>96</xdr:row>
      <xdr:rowOff>43396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59923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72975</xdr:rowOff>
    </xdr:from>
    <xdr:to>
      <xdr:col>54</xdr:col>
      <xdr:colOff>189865</xdr:colOff>
      <xdr:row>38</xdr:row>
      <xdr:rowOff>43172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30825"/>
          <a:ext cx="1270" cy="82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46999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43172</xdr:rowOff>
    </xdr:from>
    <xdr:to>
      <xdr:col>55</xdr:col>
      <xdr:colOff>88900</xdr:colOff>
      <xdr:row>38</xdr:row>
      <xdr:rowOff>43172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19652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72975</xdr:rowOff>
    </xdr:from>
    <xdr:to>
      <xdr:col>55</xdr:col>
      <xdr:colOff>88900</xdr:colOff>
      <xdr:row>33</xdr:row>
      <xdr:rowOff>72975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3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101367</xdr:rowOff>
    </xdr:from>
    <xdr:to>
      <xdr:col>55</xdr:col>
      <xdr:colOff>0</xdr:colOff>
      <xdr:row>35</xdr:row>
      <xdr:rowOff>16112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930667"/>
          <a:ext cx="838200" cy="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116182</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16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137755</xdr:rowOff>
    </xdr:from>
    <xdr:to>
      <xdr:col>55</xdr:col>
      <xdr:colOff>50800</xdr:colOff>
      <xdr:row>36</xdr:row>
      <xdr:rowOff>67905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16112</xdr:rowOff>
    </xdr:from>
    <xdr:to>
      <xdr:col>50</xdr:col>
      <xdr:colOff>114300</xdr:colOff>
      <xdr:row>35</xdr:row>
      <xdr:rowOff>31422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016862"/>
          <a:ext cx="8890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101676</xdr:rowOff>
    </xdr:from>
    <xdr:to>
      <xdr:col>50</xdr:col>
      <xdr:colOff>165100</xdr:colOff>
      <xdr:row>37</xdr:row>
      <xdr:rowOff>31826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22953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6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160868</xdr:rowOff>
    </xdr:from>
    <xdr:to>
      <xdr:col>45</xdr:col>
      <xdr:colOff>177800</xdr:colOff>
      <xdr:row>35</xdr:row>
      <xdr:rowOff>31422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990168"/>
          <a:ext cx="889000" cy="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105908</xdr:rowOff>
    </xdr:from>
    <xdr:to>
      <xdr:col>46</xdr:col>
      <xdr:colOff>38100</xdr:colOff>
      <xdr:row>37</xdr:row>
      <xdr:rowOff>36058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27185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37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4016</xdr:rowOff>
    </xdr:from>
    <xdr:to>
      <xdr:col>41</xdr:col>
      <xdr:colOff>50800</xdr:colOff>
      <xdr:row>34</xdr:row>
      <xdr:rowOff>160868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18966"/>
          <a:ext cx="889000" cy="67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162509</xdr:rowOff>
    </xdr:from>
    <xdr:to>
      <xdr:col>41</xdr:col>
      <xdr:colOff>101600</xdr:colOff>
      <xdr:row>37</xdr:row>
      <xdr:rowOff>92659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3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83786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2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158917</xdr:rowOff>
    </xdr:from>
    <xdr:to>
      <xdr:col>36</xdr:col>
      <xdr:colOff>165100</xdr:colOff>
      <xdr:row>33</xdr:row>
      <xdr:rowOff>89067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80194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50567</xdr:rowOff>
    </xdr:from>
    <xdr:to>
      <xdr:col>55</xdr:col>
      <xdr:colOff>50800</xdr:colOff>
      <xdr:row>34</xdr:row>
      <xdr:rowOff>152167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8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73444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7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136762</xdr:rowOff>
    </xdr:from>
    <xdr:to>
      <xdr:col>50</xdr:col>
      <xdr:colOff>165100</xdr:colOff>
      <xdr:row>35</xdr:row>
      <xdr:rowOff>66912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83439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152072</xdr:rowOff>
    </xdr:from>
    <xdr:to>
      <xdr:col>46</xdr:col>
      <xdr:colOff>38100</xdr:colOff>
      <xdr:row>35</xdr:row>
      <xdr:rowOff>82222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98749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5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110068</xdr:rowOff>
    </xdr:from>
    <xdr:to>
      <xdr:col>41</xdr:col>
      <xdr:colOff>101600</xdr:colOff>
      <xdr:row>35</xdr:row>
      <xdr:rowOff>40218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56745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71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124666</xdr:rowOff>
    </xdr:from>
    <xdr:to>
      <xdr:col>36</xdr:col>
      <xdr:colOff>165100</xdr:colOff>
      <xdr:row>31</xdr:row>
      <xdr:rowOff>54816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71343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167370</xdr:rowOff>
    </xdr:from>
    <xdr:to>
      <xdr:col>55</xdr:col>
      <xdr:colOff>0</xdr:colOff>
      <xdr:row>54</xdr:row>
      <xdr:rowOff>74933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54220"/>
          <a:ext cx="838200" cy="7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168880</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27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167370</xdr:rowOff>
    </xdr:from>
    <xdr:to>
      <xdr:col>50</xdr:col>
      <xdr:colOff>114300</xdr:colOff>
      <xdr:row>57</xdr:row>
      <xdr:rowOff>51543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54220"/>
          <a:ext cx="889000" cy="56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81116</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5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69858</xdr:rowOff>
    </xdr:from>
    <xdr:to>
      <xdr:col>45</xdr:col>
      <xdr:colOff>177800</xdr:colOff>
      <xdr:row>57</xdr:row>
      <xdr:rowOff>51543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85258"/>
          <a:ext cx="889000" cy="83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69858</xdr:rowOff>
    </xdr:from>
    <xdr:to>
      <xdr:col>41</xdr:col>
      <xdr:colOff>50800</xdr:colOff>
      <xdr:row>57</xdr:row>
      <xdr:rowOff>70937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85258"/>
          <a:ext cx="889000" cy="8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162113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5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24133</xdr:rowOff>
    </xdr:from>
    <xdr:to>
      <xdr:col>55</xdr:col>
      <xdr:colOff>50800</xdr:colOff>
      <xdr:row>54</xdr:row>
      <xdr:rowOff>125733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8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47010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3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116570</xdr:rowOff>
    </xdr:from>
    <xdr:to>
      <xdr:col>50</xdr:col>
      <xdr:colOff>165100</xdr:colOff>
      <xdr:row>54</xdr:row>
      <xdr:rowOff>46720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63247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7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743</xdr:rowOff>
    </xdr:from>
    <xdr:to>
      <xdr:col>46</xdr:col>
      <xdr:colOff>38100</xdr:colOff>
      <xdr:row>57</xdr:row>
      <xdr:rowOff>102343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93470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19058</xdr:rowOff>
    </xdr:from>
    <xdr:to>
      <xdr:col>41</xdr:col>
      <xdr:colOff>101600</xdr:colOff>
      <xdr:row>52</xdr:row>
      <xdr:rowOff>120658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137185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20137</xdr:rowOff>
    </xdr:from>
    <xdr:to>
      <xdr:col>36</xdr:col>
      <xdr:colOff>165100</xdr:colOff>
      <xdr:row>57</xdr:row>
      <xdr:rowOff>121737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112864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22885</xdr:rowOff>
    </xdr:from>
    <xdr:to>
      <xdr:col>55</xdr:col>
      <xdr:colOff>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67435"/>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22885</xdr:rowOff>
    </xdr:from>
    <xdr:to>
      <xdr:col>50</xdr:col>
      <xdr:colOff>114300</xdr:colOff>
      <xdr:row>79</xdr:row>
      <xdr:rowOff>41326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67435"/>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38715</xdr:rowOff>
    </xdr:from>
    <xdr:to>
      <xdr:col>45</xdr:col>
      <xdr:colOff>177800</xdr:colOff>
      <xdr:row>79</xdr:row>
      <xdr:rowOff>41326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3265"/>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151701</xdr:rowOff>
    </xdr:from>
    <xdr:to>
      <xdr:col>41</xdr:col>
      <xdr:colOff>50800</xdr:colOff>
      <xdr:row>79</xdr:row>
      <xdr:rowOff>38715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24801"/>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143535</xdr:rowOff>
    </xdr:from>
    <xdr:to>
      <xdr:col>50</xdr:col>
      <xdr:colOff>165100</xdr:colOff>
      <xdr:row>79</xdr:row>
      <xdr:rowOff>73685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161976</xdr:rowOff>
    </xdr:from>
    <xdr:to>
      <xdr:col>46</xdr:col>
      <xdr:colOff>38100</xdr:colOff>
      <xdr:row>79</xdr:row>
      <xdr:rowOff>92126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83253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7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159365</xdr:rowOff>
    </xdr:from>
    <xdr:to>
      <xdr:col>41</xdr:col>
      <xdr:colOff>101600</xdr:colOff>
      <xdr:row>79</xdr:row>
      <xdr:rowOff>89515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80642</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100901</xdr:rowOff>
    </xdr:from>
    <xdr:to>
      <xdr:col>36</xdr:col>
      <xdr:colOff>165100</xdr:colOff>
      <xdr:row>79</xdr:row>
      <xdr:rowOff>31051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22178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91053</xdr:rowOff>
    </xdr:from>
    <xdr:to>
      <xdr:col>54</xdr:col>
      <xdr:colOff>189865</xdr:colOff>
      <xdr:row>98</xdr:row>
      <xdr:rowOff>44227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93003"/>
          <a:ext cx="1270" cy="1153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48054</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5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44227</xdr:rowOff>
    </xdr:from>
    <xdr:to>
      <xdr:col>55</xdr:col>
      <xdr:colOff>88900</xdr:colOff>
      <xdr:row>98</xdr:row>
      <xdr:rowOff>44227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4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37730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91053</xdr:rowOff>
    </xdr:from>
    <xdr:to>
      <xdr:col>55</xdr:col>
      <xdr:colOff>88900</xdr:colOff>
      <xdr:row>91</xdr:row>
      <xdr:rowOff>91053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9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100464</xdr:rowOff>
    </xdr:from>
    <xdr:to>
      <xdr:col>55</xdr:col>
      <xdr:colOff>0</xdr:colOff>
      <xdr:row>93</xdr:row>
      <xdr:rowOff>27119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873864"/>
          <a:ext cx="838200" cy="9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144722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6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166295</xdr:rowOff>
    </xdr:from>
    <xdr:to>
      <xdr:col>55</xdr:col>
      <xdr:colOff>50800</xdr:colOff>
      <xdr:row>95</xdr:row>
      <xdr:rowOff>96445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100464</xdr:rowOff>
    </xdr:from>
    <xdr:to>
      <xdr:col>50</xdr:col>
      <xdr:colOff>114300</xdr:colOff>
      <xdr:row>96</xdr:row>
      <xdr:rowOff>602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5873864"/>
          <a:ext cx="889000" cy="58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154206</xdr:rowOff>
    </xdr:from>
    <xdr:to>
      <xdr:col>50</xdr:col>
      <xdr:colOff>165100</xdr:colOff>
      <xdr:row>95</xdr:row>
      <xdr:rowOff>84356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2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75483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35303</xdr:rowOff>
    </xdr:from>
    <xdr:to>
      <xdr:col>45</xdr:col>
      <xdr:colOff>177800</xdr:colOff>
      <xdr:row>96</xdr:row>
      <xdr:rowOff>602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465803"/>
          <a:ext cx="889000" cy="99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115683</xdr:rowOff>
    </xdr:from>
    <xdr:to>
      <xdr:col>46</xdr:col>
      <xdr:colOff>38100</xdr:colOff>
      <xdr:row>96</xdr:row>
      <xdr:rowOff>45833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62360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35303</xdr:rowOff>
    </xdr:from>
    <xdr:to>
      <xdr:col>41</xdr:col>
      <xdr:colOff>50800</xdr:colOff>
      <xdr:row>96</xdr:row>
      <xdr:rowOff>15342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465803"/>
          <a:ext cx="889000" cy="100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160562</xdr:rowOff>
    </xdr:from>
    <xdr:to>
      <xdr:col>41</xdr:col>
      <xdr:colOff>101600</xdr:colOff>
      <xdr:row>95</xdr:row>
      <xdr:rowOff>90712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7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81839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4263</xdr:rowOff>
    </xdr:from>
    <xdr:to>
      <xdr:col>36</xdr:col>
      <xdr:colOff>165100</xdr:colOff>
      <xdr:row>95</xdr:row>
      <xdr:rowOff>105863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2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122390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0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147769</xdr:rowOff>
    </xdr:from>
    <xdr:to>
      <xdr:col>55</xdr:col>
      <xdr:colOff>50800</xdr:colOff>
      <xdr:row>93</xdr:row>
      <xdr:rowOff>77919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170646</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7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49664</xdr:rowOff>
    </xdr:from>
    <xdr:to>
      <xdr:col>50</xdr:col>
      <xdr:colOff>165100</xdr:colOff>
      <xdr:row>92</xdr:row>
      <xdr:rowOff>151264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8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167791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59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121252</xdr:rowOff>
    </xdr:from>
    <xdr:to>
      <xdr:col>46</xdr:col>
      <xdr:colOff>38100</xdr:colOff>
      <xdr:row>96</xdr:row>
      <xdr:rowOff>51402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155953</xdr:rowOff>
    </xdr:from>
    <xdr:to>
      <xdr:col>41</xdr:col>
      <xdr:colOff>101600</xdr:colOff>
      <xdr:row>90</xdr:row>
      <xdr:rowOff>86103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4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102630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19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135992</xdr:rowOff>
    </xdr:from>
    <xdr:to>
      <xdr:col>36</xdr:col>
      <xdr:colOff>165100</xdr:colOff>
      <xdr:row>96</xdr:row>
      <xdr:rowOff>66142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57269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5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87168</xdr:rowOff>
    </xdr:from>
    <xdr:to>
      <xdr:col>85</xdr:col>
      <xdr:colOff>127000</xdr:colOff>
      <xdr:row>38</xdr:row>
      <xdr:rowOff>93820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02268"/>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110165</xdr:rowOff>
    </xdr:from>
    <xdr:to>
      <xdr:col>81</xdr:col>
      <xdr:colOff>50800</xdr:colOff>
      <xdr:row>38</xdr:row>
      <xdr:rowOff>93820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282365"/>
          <a:ext cx="889000" cy="3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146946</xdr:rowOff>
    </xdr:from>
    <xdr:to>
      <xdr:col>76</xdr:col>
      <xdr:colOff>114300</xdr:colOff>
      <xdr:row>36</xdr:row>
      <xdr:rowOff>110165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147696"/>
          <a:ext cx="8890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52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146946</xdr:rowOff>
    </xdr:from>
    <xdr:to>
      <xdr:col>71</xdr:col>
      <xdr:colOff>177800</xdr:colOff>
      <xdr:row>35</xdr:row>
      <xdr:rowOff>167612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147696"/>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43827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5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36368</xdr:rowOff>
    </xdr:from>
    <xdr:to>
      <xdr:col>85</xdr:col>
      <xdr:colOff>177800</xdr:colOff>
      <xdr:row>38</xdr:row>
      <xdr:rowOff>137968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122745</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6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43020</xdr:rowOff>
    </xdr:from>
    <xdr:to>
      <xdr:col>81</xdr:col>
      <xdr:colOff>101600</xdr:colOff>
      <xdr:row>38</xdr:row>
      <xdr:rowOff>144620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135747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59365</xdr:rowOff>
    </xdr:from>
    <xdr:to>
      <xdr:col>76</xdr:col>
      <xdr:colOff>165100</xdr:colOff>
      <xdr:row>36</xdr:row>
      <xdr:rowOff>160965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2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6042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0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96146</xdr:rowOff>
    </xdr:from>
    <xdr:to>
      <xdr:col>72</xdr:col>
      <xdr:colOff>38100</xdr:colOff>
      <xdr:row>36</xdr:row>
      <xdr:rowOff>26296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42823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58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116812</xdr:rowOff>
    </xdr:from>
    <xdr:to>
      <xdr:col>67</xdr:col>
      <xdr:colOff>101600</xdr:colOff>
      <xdr:row>36</xdr:row>
      <xdr:rowOff>46962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63489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8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93947</xdr:rowOff>
    </xdr:from>
    <xdr:to>
      <xdr:col>85</xdr:col>
      <xdr:colOff>127000</xdr:colOff>
      <xdr:row>74</xdr:row>
      <xdr:rowOff>99662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78124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93947</xdr:rowOff>
    </xdr:from>
    <xdr:to>
      <xdr:col>81</xdr:col>
      <xdr:colOff>50800</xdr:colOff>
      <xdr:row>74</xdr:row>
      <xdr:rowOff>105851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81247"/>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105851</xdr:rowOff>
    </xdr:from>
    <xdr:to>
      <xdr:col>76</xdr:col>
      <xdr:colOff>114300</xdr:colOff>
      <xdr:row>75</xdr:row>
      <xdr:rowOff>83791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93151"/>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153857</xdr:rowOff>
    </xdr:from>
    <xdr:to>
      <xdr:col>71</xdr:col>
      <xdr:colOff>177800</xdr:colOff>
      <xdr:row>75</xdr:row>
      <xdr:rowOff>83791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841157"/>
          <a:ext cx="889000" cy="10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48862</xdr:rowOff>
    </xdr:from>
    <xdr:to>
      <xdr:col>85</xdr:col>
      <xdr:colOff>177800</xdr:colOff>
      <xdr:row>74</xdr:row>
      <xdr:rowOff>150462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71739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43147</xdr:rowOff>
    </xdr:from>
    <xdr:to>
      <xdr:col>81</xdr:col>
      <xdr:colOff>101600</xdr:colOff>
      <xdr:row>74</xdr:row>
      <xdr:rowOff>144747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161274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5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55051</xdr:rowOff>
    </xdr:from>
    <xdr:to>
      <xdr:col>76</xdr:col>
      <xdr:colOff>165100</xdr:colOff>
      <xdr:row>74</xdr:row>
      <xdr:rowOff>156651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1728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51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32991</xdr:rowOff>
    </xdr:from>
    <xdr:to>
      <xdr:col>72</xdr:col>
      <xdr:colOff>38100</xdr:colOff>
      <xdr:row>75</xdr:row>
      <xdr:rowOff>134591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151118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6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103057</xdr:rowOff>
    </xdr:from>
    <xdr:to>
      <xdr:col>67</xdr:col>
      <xdr:colOff>101600</xdr:colOff>
      <xdr:row>75</xdr:row>
      <xdr:rowOff>33207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49734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64746</xdr:rowOff>
    </xdr:from>
    <xdr:to>
      <xdr:col>85</xdr:col>
      <xdr:colOff>127000</xdr:colOff>
      <xdr:row>98</xdr:row>
      <xdr:rowOff>84758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66846"/>
          <a:ext cx="8382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84758</xdr:rowOff>
    </xdr:from>
    <xdr:to>
      <xdr:col>81</xdr:col>
      <xdr:colOff>50800</xdr:colOff>
      <xdr:row>98</xdr:row>
      <xdr:rowOff>99329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86858"/>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71586</xdr:rowOff>
    </xdr:from>
    <xdr:to>
      <xdr:col>76</xdr:col>
      <xdr:colOff>114300</xdr:colOff>
      <xdr:row>98</xdr:row>
      <xdr:rowOff>99329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73686"/>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71586</xdr:rowOff>
    </xdr:from>
    <xdr:to>
      <xdr:col>71</xdr:col>
      <xdr:colOff>177800</xdr:colOff>
      <xdr:row>98</xdr:row>
      <xdr:rowOff>95543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3686"/>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13946</xdr:rowOff>
    </xdr:from>
    <xdr:to>
      <xdr:col>85</xdr:col>
      <xdr:colOff>177800</xdr:colOff>
      <xdr:row>98</xdr:row>
      <xdr:rowOff>115546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100323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33958</xdr:rowOff>
    </xdr:from>
    <xdr:to>
      <xdr:col>81</xdr:col>
      <xdr:colOff>101600</xdr:colOff>
      <xdr:row>98</xdr:row>
      <xdr:rowOff>135558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126685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48529</xdr:rowOff>
    </xdr:from>
    <xdr:to>
      <xdr:col>76</xdr:col>
      <xdr:colOff>165100</xdr:colOff>
      <xdr:row>98</xdr:row>
      <xdr:rowOff>150129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141256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20786</xdr:rowOff>
    </xdr:from>
    <xdr:to>
      <xdr:col>72</xdr:col>
      <xdr:colOff>38100</xdr:colOff>
      <xdr:row>98</xdr:row>
      <xdr:rowOff>122386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113513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44743</xdr:rowOff>
    </xdr:from>
    <xdr:to>
      <xdr:col>67</xdr:col>
      <xdr:colOff>101600</xdr:colOff>
      <xdr:row>98</xdr:row>
      <xdr:rowOff>146343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137470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102118</xdr:rowOff>
    </xdr:from>
    <xdr:to>
      <xdr:col>116</xdr:col>
      <xdr:colOff>63500</xdr:colOff>
      <xdr:row>38</xdr:row>
      <xdr:rowOff>107284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17218"/>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102118</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17218"/>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56484</xdr:rowOff>
    </xdr:from>
    <xdr:to>
      <xdr:col>116</xdr:col>
      <xdr:colOff>114300</xdr:colOff>
      <xdr:row>38</xdr:row>
      <xdr:rowOff>158084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142861</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86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51318</xdr:rowOff>
    </xdr:from>
    <xdr:to>
      <xdr:col>112</xdr:col>
      <xdr:colOff>38100</xdr:colOff>
      <xdr:row>38</xdr:row>
      <xdr:rowOff>152918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144045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5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163399</xdr:rowOff>
    </xdr:from>
    <xdr:to>
      <xdr:col>116</xdr:col>
      <xdr:colOff>63500</xdr:colOff>
      <xdr:row>58</xdr:row>
      <xdr:rowOff>164541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0749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164541</xdr:rowOff>
    </xdr:from>
    <xdr:to>
      <xdr:col>111</xdr:col>
      <xdr:colOff>177800</xdr:colOff>
      <xdr:row>58</xdr:row>
      <xdr:rowOff>165684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0864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165684</xdr:rowOff>
    </xdr:from>
    <xdr:to>
      <xdr:col>107</xdr:col>
      <xdr:colOff>50800</xdr:colOff>
      <xdr:row>58</xdr:row>
      <xdr:rowOff>166598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097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166598</xdr:rowOff>
    </xdr:from>
    <xdr:to>
      <xdr:col>102</xdr:col>
      <xdr:colOff>114300</xdr:colOff>
      <xdr:row>58</xdr:row>
      <xdr:rowOff>167437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106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112599</xdr:rowOff>
    </xdr:from>
    <xdr:to>
      <xdr:col>116</xdr:col>
      <xdr:colOff>114300</xdr:colOff>
      <xdr:row>59</xdr:row>
      <xdr:rowOff>42749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27526</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71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113741</xdr:rowOff>
    </xdr:from>
    <xdr:to>
      <xdr:col>112</xdr:col>
      <xdr:colOff>38100</xdr:colOff>
      <xdr:row>59</xdr:row>
      <xdr:rowOff>43891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35018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50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114884</xdr:rowOff>
    </xdr:from>
    <xdr:to>
      <xdr:col>107</xdr:col>
      <xdr:colOff>101600</xdr:colOff>
      <xdr:row>59</xdr:row>
      <xdr:rowOff>45034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36161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51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115798</xdr:rowOff>
    </xdr:from>
    <xdr:to>
      <xdr:col>102</xdr:col>
      <xdr:colOff>165100</xdr:colOff>
      <xdr:row>59</xdr:row>
      <xdr:rowOff>45948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37075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5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116637</xdr:rowOff>
    </xdr:from>
    <xdr:to>
      <xdr:col>98</xdr:col>
      <xdr:colOff>38100</xdr:colOff>
      <xdr:row>59</xdr:row>
      <xdr:rowOff>46787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37914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5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39516</xdr:rowOff>
    </xdr:from>
    <xdr:to>
      <xdr:col>116</xdr:col>
      <xdr:colOff>63500</xdr:colOff>
      <xdr:row>74</xdr:row>
      <xdr:rowOff>45631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26816"/>
          <a:ext cx="8382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45631</xdr:rowOff>
    </xdr:from>
    <xdr:to>
      <xdr:col>111</xdr:col>
      <xdr:colOff>177800</xdr:colOff>
      <xdr:row>74</xdr:row>
      <xdr:rowOff>86760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32931"/>
          <a:ext cx="8890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86760</xdr:rowOff>
    </xdr:from>
    <xdr:to>
      <xdr:col>107</xdr:col>
      <xdr:colOff>50800</xdr:colOff>
      <xdr:row>74</xdr:row>
      <xdr:rowOff>135661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74060"/>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135661</xdr:rowOff>
    </xdr:from>
    <xdr:to>
      <xdr:col>102</xdr:col>
      <xdr:colOff>114300</xdr:colOff>
      <xdr:row>74</xdr:row>
      <xdr:rowOff>152311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2296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160166</xdr:rowOff>
    </xdr:from>
    <xdr:to>
      <xdr:col>116</xdr:col>
      <xdr:colOff>114300</xdr:colOff>
      <xdr:row>74</xdr:row>
      <xdr:rowOff>90316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11593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2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166281</xdr:rowOff>
    </xdr:from>
    <xdr:to>
      <xdr:col>112</xdr:col>
      <xdr:colOff>38100</xdr:colOff>
      <xdr:row>74</xdr:row>
      <xdr:rowOff>96431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87558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35960</xdr:rowOff>
    </xdr:from>
    <xdr:to>
      <xdr:col>107</xdr:col>
      <xdr:colOff>101600</xdr:colOff>
      <xdr:row>74</xdr:row>
      <xdr:rowOff>137560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128687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84861</xdr:rowOff>
    </xdr:from>
    <xdr:to>
      <xdr:col>102</xdr:col>
      <xdr:colOff>165100</xdr:colOff>
      <xdr:row>75</xdr:row>
      <xdr:rowOff>15011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6138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6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101511</xdr:rowOff>
    </xdr:from>
    <xdr:to>
      <xdr:col>98</xdr:col>
      <xdr:colOff>38100</xdr:colOff>
      <xdr:row>75</xdr:row>
      <xdr:rowOff>31661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22788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最も大きな特徴は、農業分野への補助費等が多額であることである。また、病院事業の組合負担金、法適化している公共下水道事業への繰出金等の影響もあり、例年、補助費等は類似団体平均を大きく上回っている。大幅な削減はすぐには困難であるが、必要性・公平性・事業効果を検証しつつ見直しを行い、より効果的な予算執行に努める。 公債費は町債発行を伴う大型事業が続いたことにより、近年は類似団体平均を上回っている。今後の償還額は横ばい又は若干の増減を繰り返していくものと見込んでいる。 その他、類似団体平均を上回っているものとして、補助費、普通建設事業費、維持補修費、操出金、扶助費がある。維持補修費は今後、施設の老朽化により増加する懸念がある。国の制度改正や少子高齢化により、本町では扶助費の増加はやむを得ない面もあるが、支給時の資格審査等を通して適正な執行と経費の抑制に努める。 普通建設事業費が増加したのは学校給食センター整備事業によるものである。繰出金が類似団体平均を下回っているのは、前述の公共下水道事業の法適化により、これらの事業の繰出金が補助費等に区分されるためである。特別会計は独立採算の原則のもと、経費削減や効率的・効果的な事業執行等により、普通会計の負担の抑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148615</xdr:rowOff>
    </xdr:from>
    <xdr:to>
      <xdr:col>24</xdr:col>
      <xdr:colOff>63500</xdr:colOff>
      <xdr:row>36</xdr:row>
      <xdr:rowOff>43917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63565"/>
          <a:ext cx="838200" cy="7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112590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1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43917</xdr:rowOff>
    </xdr:from>
    <xdr:to>
      <xdr:col>19</xdr:col>
      <xdr:colOff>177800</xdr:colOff>
      <xdr:row>36</xdr:row>
      <xdr:rowOff>54661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611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54661</xdr:rowOff>
    </xdr:from>
    <xdr:to>
      <xdr:col>15</xdr:col>
      <xdr:colOff>50800</xdr:colOff>
      <xdr:row>36</xdr:row>
      <xdr:rowOff>160503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26861"/>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160503</xdr:rowOff>
    </xdr:from>
    <xdr:to>
      <xdr:col>10</xdr:col>
      <xdr:colOff>114300</xdr:colOff>
      <xdr:row>37</xdr:row>
      <xdr:rowOff>51689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32703"/>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97815</xdr:rowOff>
    </xdr:from>
    <xdr:to>
      <xdr:col>24</xdr:col>
      <xdr:colOff>114300</xdr:colOff>
      <xdr:row>32</xdr:row>
      <xdr:rowOff>27965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120692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6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164567</xdr:rowOff>
    </xdr:from>
    <xdr:to>
      <xdr:col>20</xdr:col>
      <xdr:colOff>38100</xdr:colOff>
      <xdr:row>36</xdr:row>
      <xdr:rowOff>94717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85844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3861</xdr:rowOff>
    </xdr:from>
    <xdr:to>
      <xdr:col>15</xdr:col>
      <xdr:colOff>101600</xdr:colOff>
      <xdr:row>36</xdr:row>
      <xdr:rowOff>105461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96588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109703</xdr:rowOff>
    </xdr:from>
    <xdr:to>
      <xdr:col>10</xdr:col>
      <xdr:colOff>165100</xdr:colOff>
      <xdr:row>37</xdr:row>
      <xdr:rowOff>39853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30980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7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xdr:rowOff>
    </xdr:from>
    <xdr:to>
      <xdr:col>6</xdr:col>
      <xdr:colOff>38100</xdr:colOff>
      <xdr:row>37</xdr:row>
      <xdr:rowOff>102489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93616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3523</xdr:rowOff>
    </xdr:from>
    <xdr:to>
      <xdr:col>24</xdr:col>
      <xdr:colOff>63500</xdr:colOff>
      <xdr:row>59</xdr:row>
      <xdr:rowOff>66244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19073"/>
          <a:ext cx="838200" cy="6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3523</xdr:rowOff>
    </xdr:from>
    <xdr:to>
      <xdr:col>19</xdr:col>
      <xdr:colOff>177800</xdr:colOff>
      <xdr:row>59</xdr:row>
      <xdr:rowOff>126650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9073"/>
          <a:ext cx="889000" cy="1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79180</xdr:rowOff>
    </xdr:from>
    <xdr:to>
      <xdr:col>15</xdr:col>
      <xdr:colOff>50800</xdr:colOff>
      <xdr:row>59</xdr:row>
      <xdr:rowOff>126650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1830"/>
          <a:ext cx="889000" cy="3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79180</xdr:rowOff>
    </xdr:from>
    <xdr:to>
      <xdr:col>10</xdr:col>
      <xdr:colOff>114300</xdr:colOff>
      <xdr:row>57</xdr:row>
      <xdr:rowOff>129736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1830"/>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76736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15444</xdr:rowOff>
    </xdr:from>
    <xdr:to>
      <xdr:col>24</xdr:col>
      <xdr:colOff>114300</xdr:colOff>
      <xdr:row>59</xdr:row>
      <xdr:rowOff>117044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101821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4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124173</xdr:rowOff>
    </xdr:from>
    <xdr:to>
      <xdr:col>20</xdr:col>
      <xdr:colOff>38100</xdr:colOff>
      <xdr:row>59</xdr:row>
      <xdr:rowOff>54323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45450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6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75850</xdr:rowOff>
    </xdr:from>
    <xdr:to>
      <xdr:col>15</xdr:col>
      <xdr:colOff>101600</xdr:colOff>
      <xdr:row>60</xdr:row>
      <xdr:rowOff>6000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168577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28380</xdr:rowOff>
    </xdr:from>
    <xdr:to>
      <xdr:col>10</xdr:col>
      <xdr:colOff>165100</xdr:colOff>
      <xdr:row>57</xdr:row>
      <xdr:rowOff>129980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146507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7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78936</xdr:rowOff>
    </xdr:from>
    <xdr:to>
      <xdr:col>6</xdr:col>
      <xdr:colOff>38100</xdr:colOff>
      <xdr:row>58</xdr:row>
      <xdr:rowOff>9086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4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146607</xdr:rowOff>
    </xdr:from>
    <xdr:to>
      <xdr:col>24</xdr:col>
      <xdr:colOff>63500</xdr:colOff>
      <xdr:row>73</xdr:row>
      <xdr:rowOff>2001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91007"/>
          <a:ext cx="8382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2001</xdr:rowOff>
    </xdr:from>
    <xdr:to>
      <xdr:col>19</xdr:col>
      <xdr:colOff>177800</xdr:colOff>
      <xdr:row>74</xdr:row>
      <xdr:rowOff>136875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17851"/>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136875</xdr:rowOff>
    </xdr:from>
    <xdr:to>
      <xdr:col>15</xdr:col>
      <xdr:colOff>50800</xdr:colOff>
      <xdr:row>74</xdr:row>
      <xdr:rowOff>159719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2417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159719</xdr:rowOff>
    </xdr:from>
    <xdr:to>
      <xdr:col>10</xdr:col>
      <xdr:colOff>114300</xdr:colOff>
      <xdr:row>77</xdr:row>
      <xdr:rowOff>52293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47019"/>
          <a:ext cx="889000" cy="40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95807</xdr:rowOff>
    </xdr:from>
    <xdr:to>
      <xdr:col>24</xdr:col>
      <xdr:colOff>114300</xdr:colOff>
      <xdr:row>73</xdr:row>
      <xdr:rowOff>25957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118684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9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122651</xdr:rowOff>
    </xdr:from>
    <xdr:to>
      <xdr:col>20</xdr:col>
      <xdr:colOff>38100</xdr:colOff>
      <xdr:row>73</xdr:row>
      <xdr:rowOff>52801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6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69328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4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86075</xdr:rowOff>
    </xdr:from>
    <xdr:to>
      <xdr:col>15</xdr:col>
      <xdr:colOff>101600</xdr:colOff>
      <xdr:row>75</xdr:row>
      <xdr:rowOff>16225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32752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4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108919</xdr:rowOff>
    </xdr:from>
    <xdr:to>
      <xdr:col>10</xdr:col>
      <xdr:colOff>165100</xdr:colOff>
      <xdr:row>75</xdr:row>
      <xdr:rowOff>39069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55596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7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1493</xdr:rowOff>
    </xdr:from>
    <xdr:to>
      <xdr:col>6</xdr:col>
      <xdr:colOff>38100</xdr:colOff>
      <xdr:row>77</xdr:row>
      <xdr:rowOff>103093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119620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7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156138</xdr:rowOff>
    </xdr:from>
    <xdr:to>
      <xdr:col>24</xdr:col>
      <xdr:colOff>63500</xdr:colOff>
      <xdr:row>95</xdr:row>
      <xdr:rowOff>18738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272438"/>
          <a:ext cx="838200" cy="3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18738</xdr:rowOff>
    </xdr:from>
    <xdr:to>
      <xdr:col>19</xdr:col>
      <xdr:colOff>177800</xdr:colOff>
      <xdr:row>95</xdr:row>
      <xdr:rowOff>141018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06488"/>
          <a:ext cx="889000" cy="12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141018</xdr:rowOff>
    </xdr:from>
    <xdr:to>
      <xdr:col>15</xdr:col>
      <xdr:colOff>50800</xdr:colOff>
      <xdr:row>95</xdr:row>
      <xdr:rowOff>150716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28768"/>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7863</xdr:rowOff>
    </xdr:from>
    <xdr:to>
      <xdr:col>10</xdr:col>
      <xdr:colOff>114300</xdr:colOff>
      <xdr:row>95</xdr:row>
      <xdr:rowOff>150716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295613"/>
          <a:ext cx="889000" cy="1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17525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105338</xdr:rowOff>
    </xdr:from>
    <xdr:to>
      <xdr:col>24</xdr:col>
      <xdr:colOff>114300</xdr:colOff>
      <xdr:row>95</xdr:row>
      <xdr:rowOff>35488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128215</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7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139388</xdr:rowOff>
    </xdr:from>
    <xdr:to>
      <xdr:col>20</xdr:col>
      <xdr:colOff>38100</xdr:colOff>
      <xdr:row>95</xdr:row>
      <xdr:rowOff>69538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86065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603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90218</xdr:rowOff>
    </xdr:from>
    <xdr:to>
      <xdr:col>15</xdr:col>
      <xdr:colOff>101600</xdr:colOff>
      <xdr:row>96</xdr:row>
      <xdr:rowOff>20368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36895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5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99916</xdr:rowOff>
    </xdr:from>
    <xdr:to>
      <xdr:col>10</xdr:col>
      <xdr:colOff>165100</xdr:colOff>
      <xdr:row>96</xdr:row>
      <xdr:rowOff>30066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46593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6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128513</xdr:rowOff>
    </xdr:from>
    <xdr:to>
      <xdr:col>6</xdr:col>
      <xdr:colOff>38100</xdr:colOff>
      <xdr:row>95</xdr:row>
      <xdr:rowOff>58663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75190</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602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153644</xdr:rowOff>
    </xdr:from>
    <xdr:to>
      <xdr:col>55</xdr:col>
      <xdr:colOff>0</xdr:colOff>
      <xdr:row>37</xdr:row>
      <xdr:rowOff>157074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729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112133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55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157074</xdr:rowOff>
    </xdr:from>
    <xdr:to>
      <xdr:col>50</xdr:col>
      <xdr:colOff>114300</xdr:colOff>
      <xdr:row>37</xdr:row>
      <xdr:rowOff>160503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007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65041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160503</xdr:rowOff>
    </xdr:from>
    <xdr:to>
      <xdr:col>45</xdr:col>
      <xdr:colOff>177800</xdr:colOff>
      <xdr:row>37</xdr:row>
      <xdr:rowOff>163246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041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67098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82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163246</xdr:rowOff>
    </xdr:from>
    <xdr:to>
      <xdr:col>41</xdr:col>
      <xdr:colOff>50800</xdr:colOff>
      <xdr:row>37</xdr:row>
      <xdr:rowOff>165760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0689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88816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60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102844</xdr:rowOff>
    </xdr:from>
    <xdr:to>
      <xdr:col>55</xdr:col>
      <xdr:colOff>50800</xdr:colOff>
      <xdr:row>38</xdr:row>
      <xdr:rowOff>32995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6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125721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9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106274</xdr:rowOff>
    </xdr:from>
    <xdr:to>
      <xdr:col>50</xdr:col>
      <xdr:colOff>165100</xdr:colOff>
      <xdr:row>38</xdr:row>
      <xdr:rowOff>36424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52951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109703</xdr:rowOff>
    </xdr:from>
    <xdr:to>
      <xdr:col>46</xdr:col>
      <xdr:colOff>38100</xdr:colOff>
      <xdr:row>38</xdr:row>
      <xdr:rowOff>39853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28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112446</xdr:rowOff>
    </xdr:from>
    <xdr:to>
      <xdr:col>41</xdr:col>
      <xdr:colOff>101600</xdr:colOff>
      <xdr:row>38</xdr:row>
      <xdr:rowOff>42596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59123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23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114960</xdr:rowOff>
    </xdr:from>
    <xdr:to>
      <xdr:col>36</xdr:col>
      <xdr:colOff>165100</xdr:colOff>
      <xdr:row>38</xdr:row>
      <xdr:rowOff>45110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61637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158369</xdr:rowOff>
    </xdr:from>
    <xdr:to>
      <xdr:col>55</xdr:col>
      <xdr:colOff>0</xdr:colOff>
      <xdr:row>56</xdr:row>
      <xdr:rowOff>15405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88119"/>
          <a:ext cx="838200" cy="2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68495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9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18149</xdr:rowOff>
    </xdr:from>
    <xdr:to>
      <xdr:col>50</xdr:col>
      <xdr:colOff>114300</xdr:colOff>
      <xdr:row>56</xdr:row>
      <xdr:rowOff>15405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47899"/>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18149</xdr:rowOff>
    </xdr:from>
    <xdr:to>
      <xdr:col>45</xdr:col>
      <xdr:colOff>177800</xdr:colOff>
      <xdr:row>56</xdr:row>
      <xdr:rowOff>48311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47899"/>
          <a:ext cx="889000" cy="2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151473</xdr:rowOff>
    </xdr:from>
    <xdr:to>
      <xdr:col>41</xdr:col>
      <xdr:colOff>50800</xdr:colOff>
      <xdr:row>56</xdr:row>
      <xdr:rowOff>48311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81223"/>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107569</xdr:rowOff>
    </xdr:from>
    <xdr:to>
      <xdr:col>55</xdr:col>
      <xdr:colOff>50800</xdr:colOff>
      <xdr:row>56</xdr:row>
      <xdr:rowOff>37719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130446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136055</xdr:rowOff>
    </xdr:from>
    <xdr:to>
      <xdr:col>50</xdr:col>
      <xdr:colOff>165100</xdr:colOff>
      <xdr:row>56</xdr:row>
      <xdr:rowOff>66205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82732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138799</xdr:rowOff>
    </xdr:from>
    <xdr:to>
      <xdr:col>46</xdr:col>
      <xdr:colOff>38100</xdr:colOff>
      <xdr:row>55</xdr:row>
      <xdr:rowOff>68949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85476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168961</xdr:rowOff>
    </xdr:from>
    <xdr:to>
      <xdr:col>41</xdr:col>
      <xdr:colOff>101600</xdr:colOff>
      <xdr:row>56</xdr:row>
      <xdr:rowOff>99111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115638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100673</xdr:rowOff>
    </xdr:from>
    <xdr:to>
      <xdr:col>36</xdr:col>
      <xdr:colOff>165100</xdr:colOff>
      <xdr:row>56</xdr:row>
      <xdr:rowOff>30823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23019</xdr:rowOff>
    </xdr:from>
    <xdr:to>
      <xdr:col>55</xdr:col>
      <xdr:colOff>0</xdr:colOff>
      <xdr:row>77</xdr:row>
      <xdr:rowOff>48907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24669"/>
          <a:ext cx="8382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140729</xdr:rowOff>
    </xdr:from>
    <xdr:to>
      <xdr:col>50</xdr:col>
      <xdr:colOff>114300</xdr:colOff>
      <xdr:row>77</xdr:row>
      <xdr:rowOff>48907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0929"/>
          <a:ext cx="889000" cy="7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5817</xdr:rowOff>
    </xdr:from>
    <xdr:to>
      <xdr:col>45</xdr:col>
      <xdr:colOff>177800</xdr:colOff>
      <xdr:row>76</xdr:row>
      <xdr:rowOff>140729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36017"/>
          <a:ext cx="889000" cy="1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5817</xdr:rowOff>
    </xdr:from>
    <xdr:to>
      <xdr:col>41</xdr:col>
      <xdr:colOff>50800</xdr:colOff>
      <xdr:row>76</xdr:row>
      <xdr:rowOff>123641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36017"/>
          <a:ext cx="889000" cy="1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143669</xdr:rowOff>
    </xdr:from>
    <xdr:to>
      <xdr:col>55</xdr:col>
      <xdr:colOff>50800</xdr:colOff>
      <xdr:row>77</xdr:row>
      <xdr:rowOff>73819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122096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169557</xdr:rowOff>
    </xdr:from>
    <xdr:to>
      <xdr:col>50</xdr:col>
      <xdr:colOff>165100</xdr:colOff>
      <xdr:row>77</xdr:row>
      <xdr:rowOff>99707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90834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89929</xdr:rowOff>
    </xdr:from>
    <xdr:to>
      <xdr:col>46</xdr:col>
      <xdr:colOff>38100</xdr:colOff>
      <xdr:row>77</xdr:row>
      <xdr:rowOff>20079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126467</xdr:rowOff>
    </xdr:from>
    <xdr:to>
      <xdr:col>41</xdr:col>
      <xdr:colOff>101600</xdr:colOff>
      <xdr:row>76</xdr:row>
      <xdr:rowOff>56617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73144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72841</xdr:rowOff>
    </xdr:from>
    <xdr:to>
      <xdr:col>36</xdr:col>
      <xdr:colOff>165100</xdr:colOff>
      <xdr:row>77</xdr:row>
      <xdr:rowOff>2991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165568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53093</xdr:rowOff>
    </xdr:from>
    <xdr:to>
      <xdr:col>55</xdr:col>
      <xdr:colOff>0</xdr:colOff>
      <xdr:row>94</xdr:row>
      <xdr:rowOff>137316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169393"/>
          <a:ext cx="838200" cy="8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53093</xdr:rowOff>
    </xdr:from>
    <xdr:to>
      <xdr:col>50</xdr:col>
      <xdr:colOff>114300</xdr:colOff>
      <xdr:row>95</xdr:row>
      <xdr:rowOff>21199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69393"/>
          <a:ext cx="889000" cy="13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21199</xdr:rowOff>
    </xdr:from>
    <xdr:to>
      <xdr:col>45</xdr:col>
      <xdr:colOff>177800</xdr:colOff>
      <xdr:row>95</xdr:row>
      <xdr:rowOff>60420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308949"/>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60420</xdr:rowOff>
    </xdr:from>
    <xdr:to>
      <xdr:col>41</xdr:col>
      <xdr:colOff>50800</xdr:colOff>
      <xdr:row>96</xdr:row>
      <xdr:rowOff>19914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348170"/>
          <a:ext cx="889000" cy="1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86516</xdr:rowOff>
    </xdr:from>
    <xdr:to>
      <xdr:col>55</xdr:col>
      <xdr:colOff>50800</xdr:colOff>
      <xdr:row>95</xdr:row>
      <xdr:rowOff>16666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20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64943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1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2293</xdr:rowOff>
    </xdr:from>
    <xdr:to>
      <xdr:col>50</xdr:col>
      <xdr:colOff>165100</xdr:colOff>
      <xdr:row>94</xdr:row>
      <xdr:rowOff>103893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120420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141849</xdr:rowOff>
    </xdr:from>
    <xdr:to>
      <xdr:col>46</xdr:col>
      <xdr:colOff>38100</xdr:colOff>
      <xdr:row>95</xdr:row>
      <xdr:rowOff>71999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88526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0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9620</xdr:rowOff>
    </xdr:from>
    <xdr:to>
      <xdr:col>41</xdr:col>
      <xdr:colOff>101600</xdr:colOff>
      <xdr:row>95</xdr:row>
      <xdr:rowOff>111220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127747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140564</xdr:rowOff>
    </xdr:from>
    <xdr:to>
      <xdr:col>36</xdr:col>
      <xdr:colOff>165100</xdr:colOff>
      <xdr:row>96</xdr:row>
      <xdr:rowOff>70714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61841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74282</xdr:rowOff>
    </xdr:from>
    <xdr:to>
      <xdr:col>85</xdr:col>
      <xdr:colOff>127000</xdr:colOff>
      <xdr:row>36</xdr:row>
      <xdr:rowOff>99428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7503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2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75121</xdr:rowOff>
    </xdr:from>
    <xdr:to>
      <xdr:col>81</xdr:col>
      <xdr:colOff>50800</xdr:colOff>
      <xdr:row>36</xdr:row>
      <xdr:rowOff>99428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75871"/>
          <a:ext cx="889000" cy="19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75121</xdr:rowOff>
    </xdr:from>
    <xdr:to>
      <xdr:col>76</xdr:col>
      <xdr:colOff>114300</xdr:colOff>
      <xdr:row>36</xdr:row>
      <xdr:rowOff>139967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75871"/>
          <a:ext cx="889000" cy="23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53458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160160</xdr:rowOff>
    </xdr:from>
    <xdr:to>
      <xdr:col>71</xdr:col>
      <xdr:colOff>177800</xdr:colOff>
      <xdr:row>36</xdr:row>
      <xdr:rowOff>139967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60910"/>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23482</xdr:rowOff>
    </xdr:from>
    <xdr:to>
      <xdr:col>85</xdr:col>
      <xdr:colOff>177800</xdr:colOff>
      <xdr:row>35</xdr:row>
      <xdr:rowOff>125082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46359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48628</xdr:rowOff>
    </xdr:from>
    <xdr:to>
      <xdr:col>81</xdr:col>
      <xdr:colOff>101600</xdr:colOff>
      <xdr:row>36</xdr:row>
      <xdr:rowOff>150228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2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166755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9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24321</xdr:rowOff>
    </xdr:from>
    <xdr:to>
      <xdr:col>76</xdr:col>
      <xdr:colOff>165100</xdr:colOff>
      <xdr:row>35</xdr:row>
      <xdr:rowOff>125921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142448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89167</xdr:rowOff>
    </xdr:from>
    <xdr:to>
      <xdr:col>72</xdr:col>
      <xdr:colOff>38100</xdr:colOff>
      <xdr:row>37</xdr:row>
      <xdr:rowOff>19317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109360</xdr:rowOff>
    </xdr:from>
    <xdr:to>
      <xdr:col>67</xdr:col>
      <xdr:colOff>101600</xdr:colOff>
      <xdr:row>36</xdr:row>
      <xdr:rowOff>39510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56037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8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153971</xdr:rowOff>
    </xdr:from>
    <xdr:to>
      <xdr:col>85</xdr:col>
      <xdr:colOff>127000</xdr:colOff>
      <xdr:row>55</xdr:row>
      <xdr:rowOff>69585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069371"/>
          <a:ext cx="838200" cy="4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53121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11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69585</xdr:rowOff>
    </xdr:from>
    <xdr:to>
      <xdr:col>81</xdr:col>
      <xdr:colOff>50800</xdr:colOff>
      <xdr:row>58</xdr:row>
      <xdr:rowOff>139961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99335"/>
          <a:ext cx="889000" cy="58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139961</xdr:rowOff>
    </xdr:from>
    <xdr:to>
      <xdr:col>76</xdr:col>
      <xdr:colOff>114300</xdr:colOff>
      <xdr:row>59</xdr:row>
      <xdr:rowOff>172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84061"/>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125216</xdr:rowOff>
    </xdr:from>
    <xdr:to>
      <xdr:col>71</xdr:col>
      <xdr:colOff>177800</xdr:colOff>
      <xdr:row>59</xdr:row>
      <xdr:rowOff>172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69316"/>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103171</xdr:rowOff>
    </xdr:from>
    <xdr:to>
      <xdr:col>85</xdr:col>
      <xdr:colOff>177800</xdr:colOff>
      <xdr:row>53</xdr:row>
      <xdr:rowOff>33321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0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126048</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8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18785</xdr:rowOff>
    </xdr:from>
    <xdr:to>
      <xdr:col>81</xdr:col>
      <xdr:colOff>101600</xdr:colOff>
      <xdr:row>55</xdr:row>
      <xdr:rowOff>120385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111512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4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89161</xdr:rowOff>
    </xdr:from>
    <xdr:to>
      <xdr:col>76</xdr:col>
      <xdr:colOff>165100</xdr:colOff>
      <xdr:row>59</xdr:row>
      <xdr:rowOff>19311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10438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120822</xdr:rowOff>
    </xdr:from>
    <xdr:to>
      <xdr:col>72</xdr:col>
      <xdr:colOff>38100</xdr:colOff>
      <xdr:row>59</xdr:row>
      <xdr:rowOff>50972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42099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74416</xdr:rowOff>
    </xdr:from>
    <xdr:to>
      <xdr:col>67</xdr:col>
      <xdr:colOff>101600</xdr:colOff>
      <xdr:row>59</xdr:row>
      <xdr:rowOff>4566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167143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87168</xdr:rowOff>
    </xdr:from>
    <xdr:to>
      <xdr:col>85</xdr:col>
      <xdr:colOff>127000</xdr:colOff>
      <xdr:row>78</xdr:row>
      <xdr:rowOff>93821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60268"/>
          <a:ext cx="8382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110165</xdr:rowOff>
    </xdr:from>
    <xdr:to>
      <xdr:col>81</xdr:col>
      <xdr:colOff>50800</xdr:colOff>
      <xdr:row>78</xdr:row>
      <xdr:rowOff>93821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140365"/>
          <a:ext cx="8890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146946</xdr:rowOff>
    </xdr:from>
    <xdr:to>
      <xdr:col>76</xdr:col>
      <xdr:colOff>114300</xdr:colOff>
      <xdr:row>76</xdr:row>
      <xdr:rowOff>110165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005696"/>
          <a:ext cx="8890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146946</xdr:rowOff>
    </xdr:from>
    <xdr:to>
      <xdr:col>71</xdr:col>
      <xdr:colOff>177800</xdr:colOff>
      <xdr:row>75</xdr:row>
      <xdr:rowOff>167611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005696"/>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43828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36368</xdr:rowOff>
    </xdr:from>
    <xdr:to>
      <xdr:col>85</xdr:col>
      <xdr:colOff>177800</xdr:colOff>
      <xdr:row>78</xdr:row>
      <xdr:rowOff>137968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122745</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2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43021</xdr:rowOff>
    </xdr:from>
    <xdr:to>
      <xdr:col>81</xdr:col>
      <xdr:colOff>101600</xdr:colOff>
      <xdr:row>78</xdr:row>
      <xdr:rowOff>144621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135748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0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59365</xdr:rowOff>
    </xdr:from>
    <xdr:to>
      <xdr:col>76</xdr:col>
      <xdr:colOff>165100</xdr:colOff>
      <xdr:row>76</xdr:row>
      <xdr:rowOff>160965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6042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8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96147</xdr:rowOff>
    </xdr:from>
    <xdr:to>
      <xdr:col>72</xdr:col>
      <xdr:colOff>38100</xdr:colOff>
      <xdr:row>76</xdr:row>
      <xdr:rowOff>26296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954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42824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7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116812</xdr:rowOff>
    </xdr:from>
    <xdr:to>
      <xdr:col>67</xdr:col>
      <xdr:colOff>101600</xdr:colOff>
      <xdr:row>76</xdr:row>
      <xdr:rowOff>46961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63489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7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93948</xdr:rowOff>
    </xdr:from>
    <xdr:to>
      <xdr:col>85</xdr:col>
      <xdr:colOff>127000</xdr:colOff>
      <xdr:row>94</xdr:row>
      <xdr:rowOff>99662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210248"/>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93948</xdr:rowOff>
    </xdr:from>
    <xdr:to>
      <xdr:col>81</xdr:col>
      <xdr:colOff>50800</xdr:colOff>
      <xdr:row>94</xdr:row>
      <xdr:rowOff>105851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210248"/>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105851</xdr:rowOff>
    </xdr:from>
    <xdr:to>
      <xdr:col>76</xdr:col>
      <xdr:colOff>114300</xdr:colOff>
      <xdr:row>95</xdr:row>
      <xdr:rowOff>83790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222151"/>
          <a:ext cx="889000" cy="1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153857</xdr:rowOff>
    </xdr:from>
    <xdr:to>
      <xdr:col>71</xdr:col>
      <xdr:colOff>177800</xdr:colOff>
      <xdr:row>95</xdr:row>
      <xdr:rowOff>83790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270157"/>
          <a:ext cx="889000" cy="10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48862</xdr:rowOff>
    </xdr:from>
    <xdr:to>
      <xdr:col>85</xdr:col>
      <xdr:colOff>177800</xdr:colOff>
      <xdr:row>94</xdr:row>
      <xdr:rowOff>150462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1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71739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0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43148</xdr:rowOff>
    </xdr:from>
    <xdr:to>
      <xdr:col>81</xdr:col>
      <xdr:colOff>101600</xdr:colOff>
      <xdr:row>94</xdr:row>
      <xdr:rowOff>144748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1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161275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9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55051</xdr:rowOff>
    </xdr:from>
    <xdr:to>
      <xdr:col>76</xdr:col>
      <xdr:colOff>165100</xdr:colOff>
      <xdr:row>94</xdr:row>
      <xdr:rowOff>156651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1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9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32990</xdr:rowOff>
    </xdr:from>
    <xdr:to>
      <xdr:col>72</xdr:col>
      <xdr:colOff>38100</xdr:colOff>
      <xdr:row>95</xdr:row>
      <xdr:rowOff>134590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151117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0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103057</xdr:rowOff>
    </xdr:from>
    <xdr:to>
      <xdr:col>67</xdr:col>
      <xdr:colOff>101600</xdr:colOff>
      <xdr:row>95</xdr:row>
      <xdr:rowOff>33207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49734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99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が減少したのは、旧情報通信設備撤去事業が令和５年度で完了したためである。民生費は、国の物価高騰対応事業等による増である。国の制度改正等による社会保障関連経費の増加が大きく影響しており、今後も増加が見込まれる。衛生費は、ごみ収集費用や世羅中央病院企業団等への補助費等の経費が多額であるため類似団体平均を上回っている。土木費は町道改良事業や公共下水道事業繰出金の減により類似団体平均とほぼ同数となった。教育費は、学校給食センター整備事業の増により類似団体平均を上回った。公債費は町債発行を伴う大型事業が続いたことにより、近年は類似団体平均を上回っている。今後の償還額は横ばい又は若干の増減を繰り返していくものと見込んでい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実質収支比率は</a:t>
          </a:r>
          <a:r>
            <a:rPr kumimoji="1" lang="en-US" altLang="ja-JP" sz="1400">
              <a:solidFill>
                <a:sysClr val="windowText" lastClr="000000"/>
              </a:solidFill>
              <a:latin typeface="ＭＳ ゴシック" pitchFamily="49" charset="-128"/>
              <a:ea typeface="ＭＳ ゴシック" pitchFamily="49" charset="-128"/>
            </a:rPr>
            <a:t>3.21</a:t>
          </a:r>
          <a:r>
            <a:rPr kumimoji="1" lang="ja-JP" altLang="en-US" sz="1400">
              <a:solidFill>
                <a:sysClr val="windowText" lastClr="000000"/>
              </a:solidFill>
              <a:latin typeface="ＭＳ ゴシック" pitchFamily="49" charset="-128"/>
              <a:ea typeface="ＭＳ ゴシック" pitchFamily="49" charset="-128"/>
            </a:rPr>
            <a:t>％と適正範囲内であるが、財政調整基金の取崩が多額であったため、財政調整基金残高の比率が下がり、実質単年度収支が赤字となっている。合併算定替終了後の普通交付税減少による財源不足による厳しい財政運営は続いており、財源不足解消は財政調整基金に頼らざるを得ない。今後、可能な限り基金の取り崩しを回避するためにも、引き続き行政の効率化に努め、財政の健全化に努める。</a:t>
          </a:r>
        </a:p>
        <a:p>
          <a:r>
            <a:rPr kumimoji="1" lang="ja-JP" altLang="en-US" sz="1400">
              <a:solidFill>
                <a:srgbClr val="FF0000"/>
              </a:solidFill>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すべての会計が黒字であり、赤字決算の会計はない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普通交付税の減少等、厳しい財政運営が強いられることが想定される。特別会計、公営企業会計においては、独立採算の原則のもと、経費削減や効率的・効果的な事業執行等で、一般会計の負担の抑制に努め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12923884</v>
      </c>
      <c r="BO4" s="449"/>
      <c r="BP4" s="449"/>
      <c r="BQ4" s="449"/>
      <c r="BR4" s="449"/>
      <c r="BS4" s="449"/>
      <c r="BT4" s="449"/>
      <c r="BU4" s="450"/>
      <c r="BV4" s="448">
        <v>13019544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3.2</v>
      </c>
      <c r="CU4" s="589"/>
      <c r="CV4" s="589"/>
      <c r="CW4" s="589"/>
      <c r="CX4" s="589"/>
      <c r="CY4" s="589"/>
      <c r="CZ4" s="589"/>
      <c r="DA4" s="590"/>
      <c r="DB4" s="588">
        <v>4.5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12565120</v>
      </c>
      <c r="BO5" s="420"/>
      <c r="BP5" s="420"/>
      <c r="BQ5" s="420"/>
      <c r="BR5" s="420"/>
      <c r="BS5" s="420"/>
      <c r="BT5" s="420"/>
      <c r="BU5" s="421"/>
      <c r="BV5" s="419">
        <v>12603778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93.4</v>
      </c>
      <c r="CU5" s="417"/>
      <c r="CV5" s="417"/>
      <c r="CW5" s="417"/>
      <c r="CX5" s="417"/>
      <c r="CY5" s="417"/>
      <c r="CZ5" s="417"/>
      <c r="DA5" s="418"/>
      <c r="DB5" s="416">
        <v>94.5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358764</v>
      </c>
      <c r="BO6" s="420"/>
      <c r="BP6" s="420"/>
      <c r="BQ6" s="420"/>
      <c r="BR6" s="420"/>
      <c r="BS6" s="420"/>
      <c r="BT6" s="420"/>
      <c r="BU6" s="421"/>
      <c r="BV6" s="419">
        <v>415766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93.6</v>
      </c>
      <c r="CU6" s="563"/>
      <c r="CV6" s="563"/>
      <c r="CW6" s="563"/>
      <c r="CX6" s="563"/>
      <c r="CY6" s="563"/>
      <c r="CZ6" s="563"/>
      <c r="DA6" s="564"/>
      <c r="DB6" s="562">
        <v>94.9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121304</v>
      </c>
      <c r="BO7" s="420"/>
      <c r="BP7" s="420"/>
      <c r="BQ7" s="420"/>
      <c r="BR7" s="420"/>
      <c r="BS7" s="420"/>
      <c r="BT7" s="420"/>
      <c r="BU7" s="421"/>
      <c r="BV7" s="419">
        <v>86110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7396970</v>
      </c>
      <c r="CU7" s="420"/>
      <c r="CV7" s="420"/>
      <c r="CW7" s="420"/>
      <c r="CX7" s="420"/>
      <c r="CY7" s="420"/>
      <c r="CZ7" s="420"/>
      <c r="DA7" s="421"/>
      <c r="DB7" s="419">
        <v>7277747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237460</v>
      </c>
      <c r="BO8" s="420"/>
      <c r="BP8" s="420"/>
      <c r="BQ8" s="420"/>
      <c r="BR8" s="420"/>
      <c r="BS8" s="420"/>
      <c r="BT8" s="420"/>
      <c r="BU8" s="421"/>
      <c r="BV8" s="419">
        <v>329656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15125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-92196</v>
      </c>
      <c r="BO9" s="420"/>
      <c r="BP9" s="420"/>
      <c r="BQ9" s="420"/>
      <c r="BR9" s="420"/>
      <c r="BS9" s="420"/>
      <c r="BT9" s="420"/>
      <c r="BU9" s="421"/>
      <c r="BV9" s="419">
        <v>-122926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15.2</v>
      </c>
      <c r="CU9" s="417"/>
      <c r="CV9" s="417"/>
      <c r="CW9" s="417"/>
      <c r="CX9" s="417"/>
      <c r="CY9" s="417"/>
      <c r="CZ9" s="417"/>
      <c r="DA9" s="418"/>
      <c r="DB9" s="416">
        <v>15.4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16337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8411</v>
      </c>
      <c r="BO10" s="420"/>
      <c r="BP10" s="420"/>
      <c r="BQ10" s="420"/>
      <c r="BR10" s="420"/>
      <c r="BS10" s="420"/>
      <c r="BT10" s="420"/>
      <c r="BU10" s="421"/>
      <c r="BV10" s="419">
        <v>10455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14519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335000</v>
      </c>
      <c r="BO12" s="420"/>
      <c r="BP12" s="420"/>
      <c r="BQ12" s="420"/>
      <c r="BR12" s="420"/>
      <c r="BS12" s="420"/>
      <c r="BT12" s="420"/>
      <c r="BU12" s="421"/>
      <c r="BV12" s="419">
        <v>305000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14128</v>
      </c>
      <c r="S13" s="507"/>
      <c r="T13" s="507"/>
      <c r="U13" s="507"/>
      <c r="V13" s="508"/>
      <c r="W13" s="509" t="s">
        <v>131</v>
      </c>
      <c r="X13" s="405"/>
      <c r="Y13" s="405"/>
      <c r="Z13" s="405"/>
      <c r="AA13" s="405"/>
      <c r="AB13" s="406"/>
      <c r="AC13" s="372">
        <v>1970</v>
      </c>
      <c r="AD13" s="373"/>
      <c r="AE13" s="373"/>
      <c r="AF13" s="373"/>
      <c r="AG13" s="374"/>
      <c r="AH13" s="372">
        <v>2117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-418785</v>
      </c>
      <c r="BO13" s="420"/>
      <c r="BP13" s="420"/>
      <c r="BQ13" s="420"/>
      <c r="BR13" s="420"/>
      <c r="BS13" s="420"/>
      <c r="BT13" s="420"/>
      <c r="BU13" s="421"/>
      <c r="BV13" s="419">
        <v>-417471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9.5</v>
      </c>
      <c r="CU13" s="417"/>
      <c r="CV13" s="417"/>
      <c r="CW13" s="417"/>
      <c r="CX13" s="417"/>
      <c r="CY13" s="417"/>
      <c r="CZ13" s="417"/>
      <c r="DA13" s="418"/>
      <c r="DB13" s="416">
        <v>9.3000000000000007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14841</v>
      </c>
      <c r="S14" s="507"/>
      <c r="T14" s="507"/>
      <c r="U14" s="507"/>
      <c r="V14" s="508"/>
      <c r="W14" s="510"/>
      <c r="X14" s="408"/>
      <c r="Y14" s="408"/>
      <c r="Z14" s="408"/>
      <c r="AA14" s="408"/>
      <c r="AB14" s="409"/>
      <c r="AC14" s="499">
        <v>24.9</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2.2000000000000002</v>
      </c>
      <c r="CU14" s="517"/>
      <c r="CV14" s="517"/>
      <c r="CW14" s="517"/>
      <c r="CX14" s="517"/>
      <c r="CY14" s="517"/>
      <c r="CZ14" s="517"/>
      <c r="DA14" s="518"/>
      <c r="DB14" s="516">
        <v>1.5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14497</v>
      </c>
      <c r="S15" s="507"/>
      <c r="T15" s="507"/>
      <c r="U15" s="507"/>
      <c r="V15" s="508"/>
      <c r="W15" s="509" t="s">
        <v>137</v>
      </c>
      <c r="X15" s="405"/>
      <c r="Y15" s="405"/>
      <c r="Z15" s="405"/>
      <c r="AA15" s="405"/>
      <c r="AB15" s="406"/>
      <c r="AC15" s="372">
        <v>1639</v>
      </c>
      <c r="AD15" s="373"/>
      <c r="AE15" s="373"/>
      <c r="AF15" s="373"/>
      <c r="AG15" s="374"/>
      <c r="AH15" s="372">
        <v>1807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2150267</v>
      </c>
      <c r="BO15" s="449"/>
      <c r="BP15" s="449"/>
      <c r="BQ15" s="449"/>
      <c r="BR15" s="449"/>
      <c r="BS15" s="449"/>
      <c r="BT15" s="449"/>
      <c r="BU15" s="450"/>
      <c r="BV15" s="448">
        <v>2151882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20.7</v>
      </c>
      <c r="AD16" s="500"/>
      <c r="AE16" s="500"/>
      <c r="AF16" s="500"/>
      <c r="AG16" s="501"/>
      <c r="AH16" s="499">
        <v>21.4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6853236</v>
      </c>
      <c r="BO16" s="420"/>
      <c r="BP16" s="420"/>
      <c r="BQ16" s="420"/>
      <c r="BR16" s="420"/>
      <c r="BS16" s="420"/>
      <c r="BT16" s="420"/>
      <c r="BU16" s="421"/>
      <c r="BV16" s="419">
        <v>6723234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4310</v>
      </c>
      <c r="AD17" s="373"/>
      <c r="AE17" s="373"/>
      <c r="AF17" s="373"/>
      <c r="AG17" s="374"/>
      <c r="AH17" s="372">
        <v>4537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2676915</v>
      </c>
      <c r="BO17" s="420"/>
      <c r="BP17" s="420"/>
      <c r="BQ17" s="420"/>
      <c r="BR17" s="420"/>
      <c r="BS17" s="420"/>
      <c r="BT17" s="420"/>
      <c r="BU17" s="421"/>
      <c r="BV17" s="419">
        <v>2681276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278.14</v>
      </c>
      <c r="M18" s="472"/>
      <c r="N18" s="472"/>
      <c r="O18" s="472"/>
      <c r="P18" s="472"/>
      <c r="Q18" s="472"/>
      <c r="R18" s="473"/>
      <c r="S18" s="473"/>
      <c r="T18" s="473"/>
      <c r="U18" s="473"/>
      <c r="V18" s="474"/>
      <c r="W18" s="490"/>
      <c r="X18" s="491"/>
      <c r="Y18" s="491"/>
      <c r="Z18" s="491"/>
      <c r="AA18" s="491"/>
      <c r="AB18" s="515"/>
      <c r="AC18" s="389">
        <v>54.4</v>
      </c>
      <c r="AD18" s="390"/>
      <c r="AE18" s="390"/>
      <c r="AF18" s="390"/>
      <c r="AG18" s="475"/>
      <c r="AH18" s="389">
        <v>53.6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6970212</v>
      </c>
      <c r="BO18" s="420"/>
      <c r="BP18" s="420"/>
      <c r="BQ18" s="420"/>
      <c r="BR18" s="420"/>
      <c r="BS18" s="420"/>
      <c r="BT18" s="420"/>
      <c r="BU18" s="421"/>
      <c r="BV18" s="419">
        <v>6903390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8716206</v>
      </c>
      <c r="BO19" s="420"/>
      <c r="BP19" s="420"/>
      <c r="BQ19" s="420"/>
      <c r="BR19" s="420"/>
      <c r="BS19" s="420"/>
      <c r="BT19" s="420"/>
      <c r="BU19" s="421"/>
      <c r="BV19" s="419">
        <v>8887410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6085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10490158</v>
      </c>
      <c r="BO22" s="449"/>
      <c r="BP22" s="449"/>
      <c r="BQ22" s="449"/>
      <c r="BR22" s="449"/>
      <c r="BS22" s="449"/>
      <c r="BT22" s="449"/>
      <c r="BU22" s="450"/>
      <c r="BV22" s="448">
        <v>10426635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7329706</v>
      </c>
      <c r="BO23" s="420"/>
      <c r="BP23" s="420"/>
      <c r="BQ23" s="420"/>
      <c r="BR23" s="420"/>
      <c r="BS23" s="420"/>
      <c r="BT23" s="420"/>
      <c r="BU23" s="421"/>
      <c r="BV23" s="419">
        <v>7863872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7000</v>
      </c>
      <c r="R24" s="373"/>
      <c r="S24" s="373"/>
      <c r="T24" s="373"/>
      <c r="U24" s="373"/>
      <c r="V24" s="374"/>
      <c r="W24" s="462"/>
      <c r="X24" s="399"/>
      <c r="Y24" s="400"/>
      <c r="Z24" s="375" t="s">
        <v>162</v>
      </c>
      <c r="AA24" s="376"/>
      <c r="AB24" s="376"/>
      <c r="AC24" s="376"/>
      <c r="AD24" s="376"/>
      <c r="AE24" s="376"/>
      <c r="AF24" s="376"/>
      <c r="AG24" s="377"/>
      <c r="AH24" s="372">
        <v>171</v>
      </c>
      <c r="AI24" s="373"/>
      <c r="AJ24" s="373"/>
      <c r="AK24" s="373"/>
      <c r="AL24" s="374"/>
      <c r="AM24" s="372">
        <v>550107</v>
      </c>
      <c r="AN24" s="373"/>
      <c r="AO24" s="373"/>
      <c r="AP24" s="373"/>
      <c r="AQ24" s="373"/>
      <c r="AR24" s="374"/>
      <c r="AS24" s="372">
        <v>3217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7065930</v>
      </c>
      <c r="BO24" s="420"/>
      <c r="BP24" s="420"/>
      <c r="BQ24" s="420"/>
      <c r="BR24" s="420"/>
      <c r="BS24" s="420"/>
      <c r="BT24" s="420"/>
      <c r="BU24" s="421"/>
      <c r="BV24" s="419">
        <v>6614935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3564372</v>
      </c>
      <c r="BO25" s="449"/>
      <c r="BP25" s="449"/>
      <c r="BQ25" s="449"/>
      <c r="BR25" s="449"/>
      <c r="BS25" s="449"/>
      <c r="BT25" s="449"/>
      <c r="BU25" s="450"/>
      <c r="BV25" s="448">
        <v>3980788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5480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3140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50000</v>
      </c>
      <c r="BO27" s="454"/>
      <c r="BP27" s="454"/>
      <c r="BQ27" s="454"/>
      <c r="BR27" s="454"/>
      <c r="BS27" s="454"/>
      <c r="BT27" s="454"/>
      <c r="BU27" s="455"/>
      <c r="BV27" s="453">
        <v>50000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2580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2195296</v>
      </c>
      <c r="BO28" s="449"/>
      <c r="BP28" s="449"/>
      <c r="BQ28" s="449"/>
      <c r="BR28" s="449"/>
      <c r="BS28" s="449"/>
      <c r="BT28" s="449"/>
      <c r="BU28" s="450"/>
      <c r="BV28" s="448">
        <v>2351886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2410</v>
      </c>
      <c r="R29" s="373"/>
      <c r="S29" s="373"/>
      <c r="T29" s="373"/>
      <c r="U29" s="373"/>
      <c r="V29" s="374"/>
      <c r="W29" s="463"/>
      <c r="X29" s="464"/>
      <c r="Y29" s="465"/>
      <c r="Z29" s="375" t="s">
        <v>178</v>
      </c>
      <c r="AA29" s="376"/>
      <c r="AB29" s="376"/>
      <c r="AC29" s="376"/>
      <c r="AD29" s="376"/>
      <c r="AE29" s="376"/>
      <c r="AF29" s="376"/>
      <c r="AG29" s="377"/>
      <c r="AH29" s="372">
        <v>171</v>
      </c>
      <c r="AI29" s="373"/>
      <c r="AJ29" s="373"/>
      <c r="AK29" s="373"/>
      <c r="AL29" s="374"/>
      <c r="AM29" s="372">
        <v>550107</v>
      </c>
      <c r="AN29" s="373"/>
      <c r="AO29" s="373"/>
      <c r="AP29" s="373"/>
      <c r="AQ29" s="373"/>
      <c r="AR29" s="374"/>
      <c r="AS29" s="372">
        <v>3217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137830</v>
      </c>
      <c r="BO29" s="420"/>
      <c r="BP29" s="420"/>
      <c r="BQ29" s="420"/>
      <c r="BR29" s="420"/>
      <c r="BS29" s="420"/>
      <c r="BT29" s="420"/>
      <c r="BU29" s="421"/>
      <c r="BV29" s="419">
        <v>113184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2715859</v>
      </c>
      <c r="BO30" s="454"/>
      <c r="BP30" s="454"/>
      <c r="BQ30" s="454"/>
      <c r="BR30" s="454"/>
      <c r="BS30" s="454"/>
      <c r="BT30" s="454"/>
      <c r="BU30" s="455"/>
      <c r="BV30" s="453">
        <v>2663372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公共下水道事業会計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広島県後期高齢者医療広域連合（一般会計）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株式会社セラアグリパーク</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後期高齢者医療制度特別会計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広島県後期高齢者医療広域連合（特別会計）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世羅中央病院企業団（病院事業会計）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広島中部台地土地改良施設管理組合（一般会計）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三原広域市町村圏事務組合（一般会計）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広島県市町総合事務組合（一般会計）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広島県水道広域連合企業団（水道事業会計）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広島県水道広域連合企業団（工業用水道事業会計）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4NmvRXozV+5wiPqTVbAVkA/3HECACoZ++P8n4EEoAnELVOKWAYRW5/pTZ57zs1sDirSlpEXMXjsnF0xb4MkYQ==" saltValue="/uzFGlPk6/UiOx3nzKsL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3.51</v>
      </c>
      <c r="G34" s="33">
        <v>3.29</v>
      </c>
      <c r="H34" s="33">
        <v>3.45</v>
      </c>
      <c r="I34" s="33">
        <v>3.49</v>
      </c>
      <c r="J34" s="34">
        <v>3.38</v>
      </c>
      <c r="K34" s="22"/>
      <c r="L34" s="22"/>
      <c r="M34" s="22"/>
      <c r="N34" s="22"/>
      <c r="O34" s="22"/>
      <c r="P34" s="22"/>
    </row>
    <row r="35" spans="1:16" ht="39" customHeight="1" x14ac:dyDescent="0.15">
      <c r="A35" s="22"/>
      <c r="B35" s="35"/>
      <c r="C35" s="1145" t="s">
        <v>534</v>
      </c>
      <c r="D35" s="1146"/>
      <c r="E35" s="1147"/>
      <c r="F35" s="36">
        <v>3.73</v>
      </c>
      <c r="G35" s="37">
        <v>4.96</v>
      </c>
      <c r="H35" s="37">
        <v>6.21</v>
      </c>
      <c r="I35" s="37">
        <v>4.5199999999999996</v>
      </c>
      <c r="J35" s="38">
        <v>3.21</v>
      </c>
      <c r="K35" s="22"/>
      <c r="L35" s="22"/>
      <c r="M35" s="22"/>
      <c r="N35" s="22"/>
      <c r="O35" s="22"/>
      <c r="P35" s="22"/>
    </row>
    <row r="36" spans="1:16" ht="39" customHeight="1" x14ac:dyDescent="0.15">
      <c r="A36" s="22"/>
      <c r="B36" s="35"/>
      <c r="C36" s="1145" t="s">
        <v>535</v>
      </c>
      <c r="D36" s="1146"/>
      <c r="E36" s="1147"/>
      <c r="F36" s="36">
        <v>1.46</v>
      </c>
      <c r="G36" s="37">
        <v>1.32</v>
      </c>
      <c r="H36" s="37">
        <v>1.44</v>
      </c>
      <c r="I36" s="37">
        <v>1.76</v>
      </c>
      <c r="J36" s="38">
        <v>1.25</v>
      </c>
      <c r="K36" s="22"/>
      <c r="L36" s="22"/>
      <c r="M36" s="22"/>
      <c r="N36" s="22"/>
      <c r="O36" s="22"/>
      <c r="P36" s="22"/>
    </row>
    <row r="37" spans="1:16" ht="39" customHeight="1" x14ac:dyDescent="0.15">
      <c r="A37" s="22"/>
      <c r="B37" s="35"/>
      <c r="C37" s="1145" t="s">
        <v>536</v>
      </c>
      <c r="D37" s="1146"/>
      <c r="E37" s="1147"/>
      <c r="F37" s="36">
        <v>1.62</v>
      </c>
      <c r="G37" s="37">
        <v>1.1200000000000001</v>
      </c>
      <c r="H37" s="37">
        <v>1.22</v>
      </c>
      <c r="I37" s="37">
        <v>1.18</v>
      </c>
      <c r="J37" s="38">
        <v>0.81</v>
      </c>
      <c r="K37" s="22"/>
      <c r="L37" s="22"/>
      <c r="M37" s="22"/>
      <c r="N37" s="22"/>
      <c r="O37" s="22"/>
      <c r="P37" s="22"/>
    </row>
    <row r="38" spans="1:16" ht="39" customHeight="1" x14ac:dyDescent="0.15">
      <c r="A38" s="22"/>
      <c r="B38" s="35"/>
      <c r="C38" s="1145" t="s">
        <v>537</v>
      </c>
      <c r="D38" s="1146"/>
      <c r="E38" s="1147"/>
      <c r="F38" s="36">
        <v>0.05</v>
      </c>
      <c r="G38" s="37">
        <v>0.05</v>
      </c>
      <c r="H38" s="37">
        <v>0.06</v>
      </c>
      <c r="I38" s="37">
        <v>7.0000000000000007E-2</v>
      </c>
      <c r="J38" s="38">
        <v>0.08</v>
      </c>
      <c r="K38" s="22"/>
      <c r="L38" s="22"/>
      <c r="M38" s="22"/>
      <c r="N38" s="22"/>
      <c r="O38" s="22"/>
      <c r="P38" s="22"/>
    </row>
    <row r="39" spans="1:16" ht="39" customHeight="1" x14ac:dyDescent="0.15">
      <c r="A39" s="22"/>
      <c r="B39" s="35"/>
      <c r="C39" s="1145" t="s">
        <v>538</v>
      </c>
      <c r="D39" s="1146"/>
      <c r="E39" s="1147"/>
      <c r="F39" s="36">
        <v>0.01</v>
      </c>
      <c r="G39" s="37">
        <v>0.01</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20.54</v>
      </c>
      <c r="G43" s="42">
        <v>20.45</v>
      </c>
      <c r="H43" s="42">
        <v>20.99</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Mm1m752Vhw1bKj9v74m712mGj/fGzmgP6y//mby5CMC7PvCFQ/qYKw3oABEgSndqLL2cjPFmbpdosTZjWkpuw==" saltValue="qpm8f5AQ6sBAmQ2z0caE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1402</v>
      </c>
      <c r="L45" s="60">
        <v>1281</v>
      </c>
      <c r="M45" s="60">
        <v>1396</v>
      </c>
      <c r="N45" s="60">
        <v>1377</v>
      </c>
      <c r="O45" s="61">
        <v>1342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311</v>
      </c>
      <c r="L48" s="64">
        <v>284</v>
      </c>
      <c r="M48" s="64">
        <v>288</v>
      </c>
      <c r="N48" s="64">
        <v>88</v>
      </c>
      <c r="O48" s="65">
        <v>91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108</v>
      </c>
      <c r="L49" s="64">
        <v>94</v>
      </c>
      <c r="M49" s="64">
        <v>111</v>
      </c>
      <c r="N49" s="64">
        <v>261</v>
      </c>
      <c r="O49" s="65">
        <v>256</v>
      </c>
      <c r="P49" s="48"/>
      <c r="Q49" s="48"/>
      <c r="R49" s="48"/>
      <c r="S49" s="48"/>
      <c r="T49" s="48"/>
      <c r="U49" s="48"/>
    </row>
    <row r="50" spans="1:21" ht="30.75" customHeight="1" x14ac:dyDescent="0.15">
      <c r="A50" s="48"/>
      <c r="B50" s="1178"/>
      <c r="C50" s="1179"/>
      <c r="D50" s="62"/>
      <c r="E50" s="1155" t="s">
        <v>15</v>
      </c>
      <c r="F50" s="1155"/>
      <c r="G50" s="1155"/>
      <c r="H50" s="1155"/>
      <c r="I50" s="1155"/>
      <c r="J50" s="1156"/>
      <c r="K50" s="63">
        <v>28</v>
      </c>
      <c r="L50" s="64">
        <v>22</v>
      </c>
      <c r="M50" s="64">
        <v>2</v>
      </c>
      <c r="N50" s="64">
        <v>25</v>
      </c>
      <c r="O50" s="65">
        <v>26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1241</v>
      </c>
      <c r="L52" s="64">
        <v>1146</v>
      </c>
      <c r="M52" s="64">
        <v>1195</v>
      </c>
      <c r="N52" s="64">
        <v>1165</v>
      </c>
      <c r="O52" s="65">
        <v>1151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608</v>
      </c>
      <c r="L53" s="69">
        <v>535</v>
      </c>
      <c r="M53" s="69">
        <v>602</v>
      </c>
      <c r="N53" s="69">
        <v>586</v>
      </c>
      <c r="O53" s="70">
        <v>564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xV11XxrTjQO+RT8+J3Zn6wX9tMn1ZL4CLUqqLJqUlMSvBe8/ctqQLvAA/tiR5KyD95WdGQeAxvImPMaZHCYqA==" saltValue="++gf4Ns6LwNAWHD0G4XF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10624</v>
      </c>
      <c r="J41" s="344">
        <v>10918</v>
      </c>
      <c r="K41" s="344">
        <v>10205</v>
      </c>
      <c r="L41" s="344">
        <v>10427</v>
      </c>
      <c r="M41" s="345">
        <v>10490</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2629</v>
      </c>
      <c r="J43" s="347">
        <v>2434</v>
      </c>
      <c r="K43" s="347">
        <v>2262</v>
      </c>
      <c r="L43" s="347">
        <v>1161</v>
      </c>
      <c r="M43" s="348">
        <v>1087</v>
      </c>
    </row>
    <row r="44" spans="2:13" ht="27.75" customHeight="1" x14ac:dyDescent="0.15">
      <c r="B44" s="1186"/>
      <c r="C44" s="1187"/>
      <c r="D44" s="106"/>
      <c r="E44" s="1190" t="s">
        <v>34</v>
      </c>
      <c r="F44" s="1190"/>
      <c r="G44" s="1190"/>
      <c r="H44" s="1191"/>
      <c r="I44" s="346">
        <v>535</v>
      </c>
      <c r="J44" s="347">
        <v>490</v>
      </c>
      <c r="K44" s="347">
        <v>440</v>
      </c>
      <c r="L44" s="347">
        <v>1319</v>
      </c>
      <c r="M44" s="348">
        <v>1161</v>
      </c>
    </row>
    <row r="45" spans="2:13" ht="27.75" customHeight="1" x14ac:dyDescent="0.15">
      <c r="B45" s="1186"/>
      <c r="C45" s="1187"/>
      <c r="D45" s="106"/>
      <c r="E45" s="1190" t="s">
        <v>35</v>
      </c>
      <c r="F45" s="1190"/>
      <c r="G45" s="1190"/>
      <c r="H45" s="1191"/>
      <c r="I45" s="346">
        <v>1211</v>
      </c>
      <c r="J45" s="347">
        <v>1232</v>
      </c>
      <c r="K45" s="347">
        <v>1308</v>
      </c>
      <c r="L45" s="347">
        <v>1458</v>
      </c>
      <c r="M45" s="348">
        <v>1382</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3269</v>
      </c>
      <c r="J50" s="347">
        <v>3640</v>
      </c>
      <c r="K50" s="347">
        <v>3830</v>
      </c>
      <c r="L50" s="347">
        <v>3890</v>
      </c>
      <c r="M50" s="348">
        <v>3818</v>
      </c>
    </row>
    <row r="51" spans="2:13" ht="27.75" customHeight="1" x14ac:dyDescent="0.15">
      <c r="B51" s="1186"/>
      <c r="C51" s="1187"/>
      <c r="D51" s="106"/>
      <c r="E51" s="1190" t="s">
        <v>42</v>
      </c>
      <c r="F51" s="1190"/>
      <c r="G51" s="1190"/>
      <c r="H51" s="1191"/>
      <c r="I51" s="346">
        <v>28</v>
      </c>
      <c r="J51" s="347">
        <v>20</v>
      </c>
      <c r="K51" s="347">
        <v>4</v>
      </c>
      <c r="L51" s="347">
        <v>2</v>
      </c>
      <c r="M51" s="348" t="s">
        <v>486</v>
      </c>
    </row>
    <row r="52" spans="2:13" ht="27.75" customHeight="1" x14ac:dyDescent="0.15">
      <c r="B52" s="1188"/>
      <c r="C52" s="1189"/>
      <c r="D52" s="106"/>
      <c r="E52" s="1190" t="s">
        <v>43</v>
      </c>
      <c r="F52" s="1190"/>
      <c r="G52" s="1190"/>
      <c r="H52" s="1191"/>
      <c r="I52" s="346">
        <v>10924</v>
      </c>
      <c r="J52" s="347">
        <v>11003</v>
      </c>
      <c r="K52" s="347">
        <v>10325</v>
      </c>
      <c r="L52" s="347">
        <v>10377</v>
      </c>
      <c r="M52" s="348">
        <v>10158</v>
      </c>
    </row>
    <row r="53" spans="2:13" ht="27.75" customHeight="1" thickBot="1" x14ac:dyDescent="0.2">
      <c r="B53" s="1192" t="s">
        <v>19</v>
      </c>
      <c r="C53" s="1193"/>
      <c r="D53" s="110"/>
      <c r="E53" s="1194" t="s">
        <v>44</v>
      </c>
      <c r="F53" s="1194"/>
      <c r="G53" s="1194"/>
      <c r="H53" s="1195"/>
      <c r="I53" s="349">
        <v>778</v>
      </c>
      <c r="J53" s="350">
        <v>411</v>
      </c>
      <c r="K53" s="350">
        <v>54</v>
      </c>
      <c r="L53" s="350">
        <v>96</v>
      </c>
      <c r="M53" s="351">
        <v>144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ZrvBFZVCK/4h7Z9wOAiY/+It4jseCW3/h99Mf1VVvmga8Xt9Nn+7jHnDIf2ol5YCQ+Wb3Vkhlu+U/c/BtT7GA==" saltValue="XVmXGkdEwO0Xagm2ORhw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2416</v>
      </c>
      <c r="G55" s="352">
        <v>2352</v>
      </c>
      <c r="H55" s="353">
        <v>2195</v>
      </c>
    </row>
    <row r="56" spans="2:8" ht="52.5" customHeight="1" x14ac:dyDescent="0.15">
      <c r="B56" s="122"/>
      <c r="C56" s="1213" t="s">
        <v>47</v>
      </c>
      <c r="D56" s="1213"/>
      <c r="E56" s="1214"/>
      <c r="F56" s="354">
        <v>81</v>
      </c>
      <c r="G56" s="354">
        <v>113</v>
      </c>
      <c r="H56" s="355">
        <v>138</v>
      </c>
    </row>
    <row r="57" spans="2:8" ht="53.25" customHeight="1" x14ac:dyDescent="0.15">
      <c r="B57" s="122"/>
      <c r="C57" s="1215" t="s">
        <v>48</v>
      </c>
      <c r="D57" s="1215"/>
      <c r="E57" s="1216"/>
      <c r="F57" s="356">
        <v>2580</v>
      </c>
      <c r="G57" s="356">
        <v>2663</v>
      </c>
      <c r="H57" s="357">
        <v>2716</v>
      </c>
    </row>
    <row r="58" spans="2:8" ht="45.75" customHeight="1" x14ac:dyDescent="0.15">
      <c r="B58" s="123"/>
      <c r="C58" s="1203" t="s">
        <v>556</v>
      </c>
      <c r="D58" s="1204"/>
      <c r="E58" s="1205"/>
      <c r="F58" s="358">
        <v>1660</v>
      </c>
      <c r="G58" s="358">
        <v>1660</v>
      </c>
      <c r="H58" s="359">
        <v>1660</v>
      </c>
    </row>
    <row r="59" spans="2:8" ht="45.75" customHeight="1" x14ac:dyDescent="0.15">
      <c r="B59" s="123"/>
      <c r="C59" s="1203" t="s">
        <v>557</v>
      </c>
      <c r="D59" s="1204"/>
      <c r="E59" s="1205"/>
      <c r="F59" s="358">
        <v>286</v>
      </c>
      <c r="G59" s="358">
        <v>336</v>
      </c>
      <c r="H59" s="359">
        <v>362</v>
      </c>
    </row>
    <row r="60" spans="2:8" ht="45.75" customHeight="1" x14ac:dyDescent="0.15">
      <c r="B60" s="123"/>
      <c r="C60" s="1203" t="s">
        <v>558</v>
      </c>
      <c r="D60" s="1204"/>
      <c r="E60" s="1205"/>
      <c r="F60" s="358">
        <v>311</v>
      </c>
      <c r="G60" s="358">
        <v>311</v>
      </c>
      <c r="H60" s="359">
        <v>285</v>
      </c>
    </row>
    <row r="61" spans="2:8" ht="45.75" customHeight="1" x14ac:dyDescent="0.15">
      <c r="B61" s="123"/>
      <c r="C61" s="1203" t="s">
        <v>559</v>
      </c>
      <c r="D61" s="1204"/>
      <c r="E61" s="1205"/>
      <c r="F61" s="358">
        <v>220</v>
      </c>
      <c r="G61" s="358">
        <v>220</v>
      </c>
      <c r="H61" s="359">
        <v>220</v>
      </c>
    </row>
    <row r="62" spans="2:8" ht="45.75" customHeight="1" thickBot="1" x14ac:dyDescent="0.2">
      <c r="B62" s="124"/>
      <c r="C62" s="1206" t="s">
        <v>560</v>
      </c>
      <c r="D62" s="1207"/>
      <c r="E62" s="1208"/>
      <c r="F62" s="360">
        <v>42</v>
      </c>
      <c r="G62" s="360">
        <v>78</v>
      </c>
      <c r="H62" s="361">
        <v>121</v>
      </c>
    </row>
    <row r="63" spans="2:8" ht="52.5" customHeight="1" thickBot="1" x14ac:dyDescent="0.2">
      <c r="B63" s="125"/>
      <c r="C63" s="1209" t="s">
        <v>49</v>
      </c>
      <c r="D63" s="1209"/>
      <c r="E63" s="1210"/>
      <c r="F63" s="362">
        <v>5077</v>
      </c>
      <c r="G63" s="362">
        <v>5128</v>
      </c>
      <c r="H63" s="363">
        <v>5049</v>
      </c>
    </row>
    <row r="64" spans="2:8" x14ac:dyDescent="0.15"/>
  </sheetData>
  <sheetProtection algorithmName="SHA-512" hashValue="6JGFaL1qlvn2dSTKyy3lMnlJVkQqod3olwyH5WW5TJ5pKaTFQXFGAt2xVUtM15Od3DT74oAIwAw+A1empvs0OA==" saltValue="71f9Rle7RGwAPjtPj1mn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76270</v>
      </c>
      <c r="E3" s="144"/>
      <c r="F3" s="145">
        <v>125418</v>
      </c>
      <c r="G3" s="146"/>
      <c r="H3" s="147"/>
    </row>
    <row r="4" spans="1:8" x14ac:dyDescent="0.15">
      <c r="A4" s="148"/>
      <c r="B4" s="149"/>
      <c r="C4" s="150"/>
      <c r="D4" s="151">
        <v>45161</v>
      </c>
      <c r="E4" s="152"/>
      <c r="F4" s="153">
        <v>60445</v>
      </c>
      <c r="G4" s="154"/>
      <c r="H4" s="155"/>
    </row>
    <row r="5" spans="1:8" x14ac:dyDescent="0.15">
      <c r="A5" s="136" t="s">
        <v>519</v>
      </c>
      <c r="B5" s="141"/>
      <c r="C5" s="142"/>
      <c r="D5" s="143">
        <v>170138</v>
      </c>
      <c r="E5" s="144"/>
      <c r="F5" s="145">
        <v>108384</v>
      </c>
      <c r="G5" s="146"/>
      <c r="H5" s="147"/>
    </row>
    <row r="6" spans="1:8" x14ac:dyDescent="0.15">
      <c r="A6" s="148"/>
      <c r="B6" s="149"/>
      <c r="C6" s="150"/>
      <c r="D6" s="151">
        <v>117783</v>
      </c>
      <c r="E6" s="152"/>
      <c r="F6" s="153">
        <v>51153</v>
      </c>
      <c r="G6" s="154"/>
      <c r="H6" s="155"/>
    </row>
    <row r="7" spans="1:8" x14ac:dyDescent="0.15">
      <c r="A7" s="136" t="s">
        <v>520</v>
      </c>
      <c r="B7" s="141"/>
      <c r="C7" s="142"/>
      <c r="D7" s="143">
        <v>78391</v>
      </c>
      <c r="E7" s="144"/>
      <c r="F7" s="145">
        <v>80959</v>
      </c>
      <c r="G7" s="146"/>
      <c r="H7" s="147"/>
    </row>
    <row r="8" spans="1:8" x14ac:dyDescent="0.15">
      <c r="A8" s="148"/>
      <c r="B8" s="149"/>
      <c r="C8" s="150"/>
      <c r="D8" s="151">
        <v>50225</v>
      </c>
      <c r="E8" s="152"/>
      <c r="F8" s="153">
        <v>43928</v>
      </c>
      <c r="G8" s="154"/>
      <c r="H8" s="155"/>
    </row>
    <row r="9" spans="1:8" x14ac:dyDescent="0.15">
      <c r="A9" s="136" t="s">
        <v>521</v>
      </c>
      <c r="B9" s="141"/>
      <c r="C9" s="142"/>
      <c r="D9" s="143">
        <v>140724</v>
      </c>
      <c r="E9" s="144"/>
      <c r="F9" s="145">
        <v>117242</v>
      </c>
      <c r="G9" s="146"/>
      <c r="H9" s="147"/>
    </row>
    <row r="10" spans="1:8" x14ac:dyDescent="0.15">
      <c r="A10" s="148"/>
      <c r="B10" s="149"/>
      <c r="C10" s="150"/>
      <c r="D10" s="151">
        <v>111749</v>
      </c>
      <c r="E10" s="152"/>
      <c r="F10" s="153">
        <v>59234</v>
      </c>
      <c r="G10" s="154"/>
      <c r="H10" s="155"/>
    </row>
    <row r="11" spans="1:8" x14ac:dyDescent="0.15">
      <c r="A11" s="136" t="s">
        <v>522</v>
      </c>
      <c r="B11" s="141"/>
      <c r="C11" s="142"/>
      <c r="D11" s="143">
        <v>132083</v>
      </c>
      <c r="E11" s="144"/>
      <c r="F11" s="145">
        <v>113894</v>
      </c>
      <c r="G11" s="146"/>
      <c r="H11" s="147"/>
    </row>
    <row r="12" spans="1:8" x14ac:dyDescent="0.15">
      <c r="A12" s="148"/>
      <c r="B12" s="149"/>
      <c r="C12" s="156"/>
      <c r="D12" s="151">
        <v>94952</v>
      </c>
      <c r="E12" s="152"/>
      <c r="F12" s="153">
        <v>65544</v>
      </c>
      <c r="G12" s="154"/>
      <c r="H12" s="155"/>
    </row>
    <row r="13" spans="1:8" x14ac:dyDescent="0.15">
      <c r="A13" s="136"/>
      <c r="B13" s="141"/>
      <c r="C13" s="157"/>
      <c r="D13" s="158">
        <v>119521</v>
      </c>
      <c r="E13" s="159"/>
      <c r="F13" s="160">
        <v>109179</v>
      </c>
      <c r="G13" s="161"/>
      <c r="H13" s="147"/>
    </row>
    <row r="14" spans="1:8" x14ac:dyDescent="0.15">
      <c r="A14" s="148"/>
      <c r="B14" s="149"/>
      <c r="C14" s="150"/>
      <c r="D14" s="151">
        <v>83974</v>
      </c>
      <c r="E14" s="152"/>
      <c r="F14" s="153">
        <v>56061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3.73</v>
      </c>
      <c r="C19" s="162">
        <f>ROUND(VALUE(SUBSTITUTE(実質収支比率等に係る経年分析!G$48,"▲","-")),2)</f>
        <v>4.96</v>
      </c>
      <c r="D19" s="162">
        <f>ROUND(VALUE(SUBSTITUTE(実質収支比率等に係る経年分析!H$48,"▲","-")),2)</f>
        <v>6.21</v>
      </c>
      <c r="E19" s="162">
        <f>ROUND(VALUE(SUBSTITUTE(実質収支比率等に係る経年分析!I$48,"▲","-")),2)</f>
        <v>4.53</v>
      </c>
      <c r="F19" s="162">
        <f>ROUND(VALUE(SUBSTITUTE(実質収支比率等に係る経年分析!J$48,"▲","-")),2)</f>
        <v>3.21</v>
      </c>
    </row>
    <row r="20" spans="1:11" x14ac:dyDescent="0.15">
      <c r="A20" s="162" t="s">
        <v>53</v>
      </c>
      <c r="B20" s="162">
        <f>ROUND(VALUE(SUBSTITUTE(実質収支比率等に係る経年分析!F$47,"▲","-")),2)</f>
        <v>29.24</v>
      </c>
      <c r="C20" s="162">
        <f>ROUND(VALUE(SUBSTITUTE(実質収支比率等に係る経年分析!G$47,"▲","-")),2)</f>
        <v>30.86</v>
      </c>
      <c r="D20" s="162">
        <f>ROUND(VALUE(SUBSTITUTE(実質収支比率等に係る経年分析!H$47,"▲","-")),2)</f>
        <v>33.159999999999997</v>
      </c>
      <c r="E20" s="162">
        <f>ROUND(VALUE(SUBSTITUTE(実質収支比率等に係る経年分析!I$47,"▲","-")),2)</f>
        <v>32.32</v>
      </c>
      <c r="F20" s="162">
        <f>ROUND(VALUE(SUBSTITUTE(実質収支比率等に係る経年分析!J$47,"▲","-")),2)</f>
        <v>29.68</v>
      </c>
    </row>
    <row r="21" spans="1:11" x14ac:dyDescent="0.15">
      <c r="A21" s="162" t="s">
        <v>54</v>
      </c>
      <c r="B21" s="162">
        <f>IF(ISNUMBER(VALUE(SUBSTITUTE(実質収支比率等に係る経年分析!F$49,"▲","-"))),ROUND(VALUE(SUBSTITUTE(実質収支比率等に係る経年分析!F$49,"▲","-")),2),NA())</f>
        <v>-3.03</v>
      </c>
      <c r="C21" s="162">
        <f>IF(ISNUMBER(VALUE(SUBSTITUTE(実質収支比率等に係る経年分析!G$49,"▲","-"))),ROUND(VALUE(SUBSTITUTE(実質収支比率等に係る経年分析!G$49,"▲","-")),2),NA())</f>
        <v>1.93</v>
      </c>
      <c r="D21" s="162">
        <f>IF(ISNUMBER(VALUE(SUBSTITUTE(実質収支比率等に係る経年分析!H$49,"▲","-"))),ROUND(VALUE(SUBSTITUTE(実質収支比率等に係る経年分析!H$49,"▲","-")),2),NA())</f>
        <v>0.28999999999999998</v>
      </c>
      <c r="E21" s="162">
        <f>IF(ISNUMBER(VALUE(SUBSTITUTE(実質収支比率等に係る経年分析!I$49,"▲","-"))),ROUND(VALUE(SUBSTITUTE(実質収支比率等に係る経年分析!I$49,"▲","-")),2),NA())</f>
        <v>-5.74</v>
      </c>
      <c r="F21" s="162">
        <f>IF(ISNUMBER(VALUE(SUBSTITUTE(実質収支比率等に係る経年分析!J$49,"▲","-"))),ROUND(VALUE(SUBSTITUTE(実質収支比率等に係る経年分析!J$49,"▲","-")),2),NA())</f>
        <v>-5.66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20.54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20.45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20.99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後期高齢者医療制度特別会計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0.08</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1.1200000000000001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6.21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4.5199999999999996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3.21</v>
      </c>
    </row>
    <row r="36" spans="1:16" x14ac:dyDescent="0.15">
      <c r="A36" s="163" t="str">
        <f>IF(連結実質赤字比率に係る赤字・黒字の構成分析!C$34="",NA(),連結実質赤字比率に係る赤字・黒字の構成分析!C$34)</f>
        <v>公共下水道事業会計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3.51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3.38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1241</v>
      </c>
      <c r="E42" s="164"/>
      <c r="F42" s="164"/>
      <c r="G42" s="164">
        <f>'実質公債費比率（分子）の構造'!L$52</f>
        <v>1146</v>
      </c>
      <c r="H42" s="164"/>
      <c r="I42" s="164"/>
      <c r="J42" s="164">
        <f>'実質公債費比率（分子）の構造'!M$52</f>
        <v>1195</v>
      </c>
      <c r="K42" s="164"/>
      <c r="L42" s="164"/>
      <c r="M42" s="164">
        <f>'実質公債費比率（分子）の構造'!N$52</f>
        <v>1165</v>
      </c>
      <c r="N42" s="164"/>
      <c r="O42" s="164"/>
      <c r="P42" s="164">
        <f>'実質公債費比率（分子）の構造'!O$52</f>
        <v>1151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28</v>
      </c>
      <c r="C44" s="164"/>
      <c r="D44" s="164"/>
      <c r="E44" s="164">
        <f>'実質公債費比率（分子）の構造'!L$50</f>
        <v>22</v>
      </c>
      <c r="F44" s="164"/>
      <c r="G44" s="164"/>
      <c r="H44" s="164">
        <f>'実質公債費比率（分子）の構造'!M$50</f>
        <v>2</v>
      </c>
      <c r="I44" s="164"/>
      <c r="J44" s="164"/>
      <c r="K44" s="164">
        <f>'実質公債費比率（分子）の構造'!N$50</f>
        <v>25</v>
      </c>
      <c r="L44" s="164"/>
      <c r="M44" s="164"/>
      <c r="N44" s="164">
        <f>'実質公債費比率（分子）の構造'!O$50</f>
        <v>26</v>
      </c>
      <c r="O44" s="164"/>
      <c r="P44" s="164"/>
    </row>
    <row r="45" spans="1:16" x14ac:dyDescent="0.15">
      <c r="A45" s="164" t="s">
        <v>63</v>
      </c>
      <c r="B45" s="164">
        <f>'実質公債費比率（分子）の構造'!K$49</f>
        <v>108</v>
      </c>
      <c r="C45" s="164"/>
      <c r="D45" s="164"/>
      <c r="E45" s="164">
        <f>'実質公債費比率（分子）の構造'!L$49</f>
        <v>94</v>
      </c>
      <c r="F45" s="164"/>
      <c r="G45" s="164"/>
      <c r="H45" s="164">
        <f>'実質公債費比率（分子）の構造'!M$49</f>
        <v>111</v>
      </c>
      <c r="I45" s="164"/>
      <c r="J45" s="164"/>
      <c r="K45" s="164">
        <f>'実質公債費比率（分子）の構造'!N$49</f>
        <v>261</v>
      </c>
      <c r="L45" s="164"/>
      <c r="M45" s="164"/>
      <c r="N45" s="164">
        <f>'実質公債費比率（分子）の構造'!O$49</f>
        <v>256</v>
      </c>
      <c r="O45" s="164"/>
      <c r="P45" s="164"/>
    </row>
    <row r="46" spans="1:16" x14ac:dyDescent="0.15">
      <c r="A46" s="164" t="s">
        <v>64</v>
      </c>
      <c r="B46" s="164">
        <f>'実質公債費比率（分子）の構造'!K$48</f>
        <v>311</v>
      </c>
      <c r="C46" s="164"/>
      <c r="D46" s="164"/>
      <c r="E46" s="164">
        <f>'実質公債費比率（分子）の構造'!L$48</f>
        <v>284</v>
      </c>
      <c r="F46" s="164"/>
      <c r="G46" s="164"/>
      <c r="H46" s="164">
        <f>'実質公債費比率（分子）の構造'!M$48</f>
        <v>288</v>
      </c>
      <c r="I46" s="164"/>
      <c r="J46" s="164"/>
      <c r="K46" s="164">
        <f>'実質公債費比率（分子）の構造'!N$48</f>
        <v>88</v>
      </c>
      <c r="L46" s="164"/>
      <c r="M46" s="164"/>
      <c r="N46" s="164">
        <f>'実質公債費比率（分子）の構造'!O$48</f>
        <v>91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1402</v>
      </c>
      <c r="C49" s="164"/>
      <c r="D49" s="164"/>
      <c r="E49" s="164">
        <f>'実質公債費比率（分子）の構造'!L$45</f>
        <v>1281</v>
      </c>
      <c r="F49" s="164"/>
      <c r="G49" s="164"/>
      <c r="H49" s="164">
        <f>'実質公債費比率（分子）の構造'!M$45</f>
        <v>1396</v>
      </c>
      <c r="I49" s="164"/>
      <c r="J49" s="164"/>
      <c r="K49" s="164">
        <f>'実質公債費比率（分子）の構造'!N$45</f>
        <v>1377</v>
      </c>
      <c r="L49" s="164"/>
      <c r="M49" s="164"/>
      <c r="N49" s="164">
        <f>'実質公債費比率（分子）の構造'!O$45</f>
        <v>1342</v>
      </c>
      <c r="O49" s="164"/>
      <c r="P49" s="164"/>
    </row>
    <row r="50" spans="1:16" x14ac:dyDescent="0.15">
      <c r="A50" s="164" t="s">
        <v>67</v>
      </c>
      <c r="B50" s="164" t="e">
        <f>NA()</f>
        <v>#N/A</v>
      </c>
      <c r="C50" s="164">
        <f>IF(ISNUMBER('実質公債費比率（分子）の構造'!K$53),'実質公債費比率（分子）の構造'!K$53,NA())</f>
        <v>608</v>
      </c>
      <c r="D50" s="164" t="e">
        <f>NA()</f>
        <v>#N/A</v>
      </c>
      <c r="E50" s="164" t="e">
        <f>NA()</f>
        <v>#N/A</v>
      </c>
      <c r="F50" s="164">
        <f>IF(ISNUMBER('実質公債費比率（分子）の構造'!L$53),'実質公債費比率（分子）の構造'!L$53,NA())</f>
        <v>535</v>
      </c>
      <c r="G50" s="164" t="e">
        <f>NA()</f>
        <v>#N/A</v>
      </c>
      <c r="H50" s="164" t="e">
        <f>NA()</f>
        <v>#N/A</v>
      </c>
      <c r="I50" s="164">
        <f>IF(ISNUMBER('実質公債費比率（分子）の構造'!M$53),'実質公債費比率（分子）の構造'!M$53,NA())</f>
        <v>602</v>
      </c>
      <c r="J50" s="164" t="e">
        <f>NA()</f>
        <v>#N/A</v>
      </c>
      <c r="K50" s="164" t="e">
        <f>NA()</f>
        <v>#N/A</v>
      </c>
      <c r="L50" s="164">
        <f>IF(ISNUMBER('実質公債費比率（分子）の構造'!N$53),'実質公債費比率（分子）の構造'!N$53,NA())</f>
        <v>586</v>
      </c>
      <c r="M50" s="164" t="e">
        <f>NA()</f>
        <v>#N/A</v>
      </c>
      <c r="N50" s="164" t="e">
        <f>NA()</f>
        <v>#N/A</v>
      </c>
      <c r="O50" s="164">
        <f>IF(ISNUMBER('実質公債費比率（分子）の構造'!O$53),'実質公債費比率（分子）の構造'!O$53,NA())</f>
        <v>564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10924</v>
      </c>
      <c r="E56" s="163"/>
      <c r="F56" s="163"/>
      <c r="G56" s="163">
        <f>'将来負担比率（分子）の構造'!J$52</f>
        <v>11003</v>
      </c>
      <c r="H56" s="163"/>
      <c r="I56" s="163"/>
      <c r="J56" s="163">
        <f>'将来負担比率（分子）の構造'!K$52</f>
        <v>10325</v>
      </c>
      <c r="K56" s="163"/>
      <c r="L56" s="163"/>
      <c r="M56" s="163">
        <f>'将来負担比率（分子）の構造'!L$52</f>
        <v>10377</v>
      </c>
      <c r="N56" s="163"/>
      <c r="O56" s="163"/>
      <c r="P56" s="163">
        <f>'将来負担比率（分子）の構造'!M$52</f>
        <v>10158</v>
      </c>
    </row>
    <row r="57" spans="1:16" x14ac:dyDescent="0.15">
      <c r="A57" s="163" t="s">
        <v>42</v>
      </c>
      <c r="B57" s="163"/>
      <c r="C57" s="163"/>
      <c r="D57" s="163">
        <f>'将来負担比率（分子）の構造'!I$51</f>
        <v>28</v>
      </c>
      <c r="E57" s="163"/>
      <c r="F57" s="163"/>
      <c r="G57" s="163">
        <f>'将来負担比率（分子）の構造'!J$51</f>
        <v>20</v>
      </c>
      <c r="H57" s="163"/>
      <c r="I57" s="163"/>
      <c r="J57" s="163">
        <f>'将来負担比率（分子）の構造'!K$51</f>
        <v>4</v>
      </c>
      <c r="K57" s="163"/>
      <c r="L57" s="163"/>
      <c r="M57" s="163">
        <f>'将来負担比率（分子）の構造'!L$51</f>
        <v>2</v>
      </c>
      <c r="N57" s="163"/>
      <c r="O57" s="163"/>
      <c r="P57" s="163" t="str">
        <f>'将来負担比率（分子）の構造'!M$51</f>
        <v>-</v>
      </c>
    </row>
    <row r="58" spans="1:16" x14ac:dyDescent="0.15">
      <c r="A58" s="163" t="s">
        <v>41</v>
      </c>
      <c r="B58" s="163"/>
      <c r="C58" s="163"/>
      <c r="D58" s="163">
        <f>'将来負担比率（分子）の構造'!I$50</f>
        <v>3269</v>
      </c>
      <c r="E58" s="163"/>
      <c r="F58" s="163"/>
      <c r="G58" s="163">
        <f>'将来負担比率（分子）の構造'!J$50</f>
        <v>3640</v>
      </c>
      <c r="H58" s="163"/>
      <c r="I58" s="163"/>
      <c r="J58" s="163">
        <f>'将来負担比率（分子）の構造'!K$50</f>
        <v>3830</v>
      </c>
      <c r="K58" s="163"/>
      <c r="L58" s="163"/>
      <c r="M58" s="163">
        <f>'将来負担比率（分子）の構造'!L$50</f>
        <v>3890</v>
      </c>
      <c r="N58" s="163"/>
      <c r="O58" s="163"/>
      <c r="P58" s="163">
        <f>'将来負担比率（分子）の構造'!M$50</f>
        <v>3818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1211</v>
      </c>
      <c r="C62" s="163"/>
      <c r="D62" s="163"/>
      <c r="E62" s="163">
        <f>'将来負担比率（分子）の構造'!J$45</f>
        <v>1232</v>
      </c>
      <c r="F62" s="163"/>
      <c r="G62" s="163"/>
      <c r="H62" s="163">
        <f>'将来負担比率（分子）の構造'!K$45</f>
        <v>1308</v>
      </c>
      <c r="I62" s="163"/>
      <c r="J62" s="163"/>
      <c r="K62" s="163">
        <f>'将来負担比率（分子）の構造'!L$45</f>
        <v>1458</v>
      </c>
      <c r="L62" s="163"/>
      <c r="M62" s="163"/>
      <c r="N62" s="163">
        <f>'将来負担比率（分子）の構造'!M$45</f>
        <v>1382</v>
      </c>
      <c r="O62" s="163"/>
      <c r="P62" s="163"/>
    </row>
    <row r="63" spans="1:16" x14ac:dyDescent="0.15">
      <c r="A63" s="163" t="s">
        <v>34</v>
      </c>
      <c r="B63" s="163">
        <f>'将来負担比率（分子）の構造'!I$44</f>
        <v>535</v>
      </c>
      <c r="C63" s="163"/>
      <c r="D63" s="163"/>
      <c r="E63" s="163">
        <f>'将来負担比率（分子）の構造'!J$44</f>
        <v>490</v>
      </c>
      <c r="F63" s="163"/>
      <c r="G63" s="163"/>
      <c r="H63" s="163">
        <f>'将来負担比率（分子）の構造'!K$44</f>
        <v>440</v>
      </c>
      <c r="I63" s="163"/>
      <c r="J63" s="163"/>
      <c r="K63" s="163">
        <f>'将来負担比率（分子）の構造'!L$44</f>
        <v>1319</v>
      </c>
      <c r="L63" s="163"/>
      <c r="M63" s="163"/>
      <c r="N63" s="163">
        <f>'将来負担比率（分子）の構造'!M$44</f>
        <v>1161</v>
      </c>
      <c r="O63" s="163"/>
      <c r="P63" s="163"/>
    </row>
    <row r="64" spans="1:16" x14ac:dyDescent="0.15">
      <c r="A64" s="163" t="s">
        <v>33</v>
      </c>
      <c r="B64" s="163">
        <f>'将来負担比率（分子）の構造'!I$43</f>
        <v>2629</v>
      </c>
      <c r="C64" s="163"/>
      <c r="D64" s="163"/>
      <c r="E64" s="163">
        <f>'将来負担比率（分子）の構造'!J$43</f>
        <v>2434</v>
      </c>
      <c r="F64" s="163"/>
      <c r="G64" s="163"/>
      <c r="H64" s="163">
        <f>'将来負担比率（分子）の構造'!K$43</f>
        <v>2262</v>
      </c>
      <c r="I64" s="163"/>
      <c r="J64" s="163"/>
      <c r="K64" s="163">
        <f>'将来負担比率（分子）の構造'!L$43</f>
        <v>1161</v>
      </c>
      <c r="L64" s="163"/>
      <c r="M64" s="163"/>
      <c r="N64" s="163">
        <f>'将来負担比率（分子）の構造'!M$43</f>
        <v>1087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10624</v>
      </c>
      <c r="C66" s="163"/>
      <c r="D66" s="163"/>
      <c r="E66" s="163">
        <f>'将来負担比率（分子）の構造'!J$41</f>
        <v>10918</v>
      </c>
      <c r="F66" s="163"/>
      <c r="G66" s="163"/>
      <c r="H66" s="163">
        <f>'将来負担比率（分子）の構造'!K$41</f>
        <v>10205</v>
      </c>
      <c r="I66" s="163"/>
      <c r="J66" s="163"/>
      <c r="K66" s="163">
        <f>'将来負担比率（分子）の構造'!L$41</f>
        <v>10427</v>
      </c>
      <c r="L66" s="163"/>
      <c r="M66" s="163"/>
      <c r="N66" s="163">
        <f>'将来負担比率（分子）の構造'!M$41</f>
        <v>10490</v>
      </c>
      <c r="O66" s="163"/>
      <c r="P66" s="163"/>
    </row>
    <row r="67" spans="1:16" x14ac:dyDescent="0.15">
      <c r="A67" s="163" t="s">
        <v>71</v>
      </c>
      <c r="B67" s="163" t="e">
        <f>NA()</f>
        <v>#N/A</v>
      </c>
      <c r="C67" s="163">
        <f>IF(ISNUMBER('将来負担比率（分子）の構造'!I$53), IF('将来負担比率（分子）の構造'!I$53 &lt; 0, 0, '将来負担比率（分子）の構造'!I$53), NA())</f>
        <v>778</v>
      </c>
      <c r="D67" s="163" t="e">
        <f>NA()</f>
        <v>#N/A</v>
      </c>
      <c r="E67" s="163" t="e">
        <f>NA()</f>
        <v>#N/A</v>
      </c>
      <c r="F67" s="163">
        <f>IF(ISNUMBER('将来負担比率（分子）の構造'!J$53), IF('将来負担比率（分子）の構造'!J$53 &lt; 0, 0, '将来負担比率（分子）の構造'!J$53), NA())</f>
        <v>411</v>
      </c>
      <c r="G67" s="163" t="e">
        <f>NA()</f>
        <v>#N/A</v>
      </c>
      <c r="H67" s="163" t="e">
        <f>NA()</f>
        <v>#N/A</v>
      </c>
      <c r="I67" s="163">
        <f>IF(ISNUMBER('将来負担比率（分子）の構造'!K$53), IF('将来負担比率（分子）の構造'!K$53 &lt; 0, 0, '将来負担比率（分子）の構造'!K$53), NA())</f>
        <v>54</v>
      </c>
      <c r="J67" s="163" t="e">
        <f>NA()</f>
        <v>#N/A</v>
      </c>
      <c r="K67" s="163" t="e">
        <f>NA()</f>
        <v>#N/A</v>
      </c>
      <c r="L67" s="163">
        <f>IF(ISNUMBER('将来負担比率（分子）の構造'!L$53), IF('将来負担比率（分子）の構造'!L$53 &lt; 0, 0, '将来負担比率（分子）の構造'!L$53), NA())</f>
        <v>96</v>
      </c>
      <c r="M67" s="163" t="e">
        <f>NA()</f>
        <v>#N/A</v>
      </c>
      <c r="N67" s="163" t="e">
        <f>NA()</f>
        <v>#N/A</v>
      </c>
      <c r="O67" s="163">
        <f>IF(ISNUMBER('将来負担比率（分子）の構造'!M$53), IF('将来負担比率（分子）の構造'!M$53 &lt; 0, 0, '将来負担比率（分子）の構造'!M$53), NA())</f>
        <v>144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2416</v>
      </c>
      <c r="C72" s="167">
        <f>基金残高に係る経年分析!G55</f>
        <v>2352</v>
      </c>
      <c r="D72" s="167">
        <f>基金残高に係る経年分析!H55</f>
        <v>2195</v>
      </c>
    </row>
    <row r="73" spans="1:16" x14ac:dyDescent="0.15">
      <c r="A73" s="166" t="s">
        <v>74</v>
      </c>
      <c r="B73" s="167">
        <f>基金残高に係る経年分析!F56</f>
        <v>81</v>
      </c>
      <c r="C73" s="167">
        <f>基金残高に係る経年分析!G56</f>
        <v>113</v>
      </c>
      <c r="D73" s="167">
        <f>基金残高に係る経年分析!H56</f>
        <v>138</v>
      </c>
    </row>
    <row r="74" spans="1:16" x14ac:dyDescent="0.15">
      <c r="A74" s="166" t="s">
        <v>75</v>
      </c>
      <c r="B74" s="167">
        <f>基金残高に係る経年分析!F57</f>
        <v>2580</v>
      </c>
      <c r="C74" s="167">
        <f>基金残高に係る経年分析!G57</f>
        <v>2663</v>
      </c>
      <c r="D74" s="167">
        <f>基金残高に係る経年分析!H57</f>
        <v>2716</v>
      </c>
    </row>
  </sheetData>
  <sheetProtection algorithmName="SHA-512" hashValue="JXP+AKazk1ip6O1CiOWzHhtQcxKcfQO94FMNhOOpt181Dy+2AqR8n1xHHusmZmrh7lo5ek6gRKox+8z8Dti7jQ==" saltValue="zHuDDA3vaRICBsJ14HQo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1923589</v>
      </c>
      <c r="S5" s="677"/>
      <c r="T5" s="677"/>
      <c r="U5" s="677"/>
      <c r="V5" s="677"/>
      <c r="W5" s="677"/>
      <c r="X5" s="677"/>
      <c r="Y5" s="702"/>
      <c r="Z5" s="715">
        <v>14.9</v>
      </c>
      <c r="AA5" s="715"/>
      <c r="AB5" s="715"/>
      <c r="AC5" s="715"/>
      <c r="AD5" s="716">
        <v>1923589</v>
      </c>
      <c r="AE5" s="716"/>
      <c r="AF5" s="716"/>
      <c r="AG5" s="716"/>
      <c r="AH5" s="716"/>
      <c r="AI5" s="716"/>
      <c r="AJ5" s="716"/>
      <c r="AK5" s="716"/>
      <c r="AL5" s="703">
        <v>25.8</v>
      </c>
      <c r="AM5" s="685"/>
      <c r="AN5" s="685"/>
      <c r="AO5" s="704"/>
      <c r="AP5" s="679" t="s">
        <v>217</v>
      </c>
      <c r="AQ5" s="680"/>
      <c r="AR5" s="680"/>
      <c r="AS5" s="680"/>
      <c r="AT5" s="680"/>
      <c r="AU5" s="680"/>
      <c r="AV5" s="680"/>
      <c r="AW5" s="680"/>
      <c r="AX5" s="680"/>
      <c r="AY5" s="680"/>
      <c r="AZ5" s="680"/>
      <c r="BA5" s="680"/>
      <c r="BB5" s="680"/>
      <c r="BC5" s="680"/>
      <c r="BD5" s="680"/>
      <c r="BE5" s="680"/>
      <c r="BF5" s="681"/>
      <c r="BG5" s="621">
        <v>1923215</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213873</v>
      </c>
      <c r="S6" s="622"/>
      <c r="T6" s="622"/>
      <c r="U6" s="622"/>
      <c r="V6" s="622"/>
      <c r="W6" s="622"/>
      <c r="X6" s="622"/>
      <c r="Y6" s="623"/>
      <c r="Z6" s="659">
        <v>1.7</v>
      </c>
      <c r="AA6" s="659"/>
      <c r="AB6" s="659"/>
      <c r="AC6" s="659"/>
      <c r="AD6" s="660">
        <v>213873</v>
      </c>
      <c r="AE6" s="660"/>
      <c r="AF6" s="660"/>
      <c r="AG6" s="660"/>
      <c r="AH6" s="660"/>
      <c r="AI6" s="660"/>
      <c r="AJ6" s="660"/>
      <c r="AK6" s="660"/>
      <c r="AL6" s="624">
        <v>2.9</v>
      </c>
      <c r="AM6" s="625"/>
      <c r="AN6" s="625"/>
      <c r="AO6" s="661"/>
      <c r="AP6" s="618" t="s">
        <v>222</v>
      </c>
      <c r="AQ6" s="619"/>
      <c r="AR6" s="619"/>
      <c r="AS6" s="619"/>
      <c r="AT6" s="619"/>
      <c r="AU6" s="619"/>
      <c r="AV6" s="619"/>
      <c r="AW6" s="619"/>
      <c r="AX6" s="619"/>
      <c r="AY6" s="619"/>
      <c r="AZ6" s="619"/>
      <c r="BA6" s="619"/>
      <c r="BB6" s="619"/>
      <c r="BC6" s="619"/>
      <c r="BD6" s="619"/>
      <c r="BE6" s="619"/>
      <c r="BF6" s="620"/>
      <c r="BG6" s="621">
        <v>1923215</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133735</v>
      </c>
      <c r="CS6" s="622"/>
      <c r="CT6" s="622"/>
      <c r="CU6" s="622"/>
      <c r="CV6" s="622"/>
      <c r="CW6" s="622"/>
      <c r="CX6" s="622"/>
      <c r="CY6" s="623"/>
      <c r="CZ6" s="703">
        <v>1.1000000000000001</v>
      </c>
      <c r="DA6" s="685"/>
      <c r="DB6" s="685"/>
      <c r="DC6" s="705"/>
      <c r="DD6" s="627">
        <v>50444</v>
      </c>
      <c r="DE6" s="622"/>
      <c r="DF6" s="622"/>
      <c r="DG6" s="622"/>
      <c r="DH6" s="622"/>
      <c r="DI6" s="622"/>
      <c r="DJ6" s="622"/>
      <c r="DK6" s="622"/>
      <c r="DL6" s="622"/>
      <c r="DM6" s="622"/>
      <c r="DN6" s="622"/>
      <c r="DO6" s="622"/>
      <c r="DP6" s="623"/>
      <c r="DQ6" s="627">
        <v>85459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901</v>
      </c>
      <c r="S7" s="622"/>
      <c r="T7" s="622"/>
      <c r="U7" s="622"/>
      <c r="V7" s="622"/>
      <c r="W7" s="622"/>
      <c r="X7" s="622"/>
      <c r="Y7" s="623"/>
      <c r="Z7" s="659">
        <v>0</v>
      </c>
      <c r="AA7" s="659"/>
      <c r="AB7" s="659"/>
      <c r="AC7" s="659"/>
      <c r="AD7" s="660">
        <v>901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620797</v>
      </c>
      <c r="BH7" s="622"/>
      <c r="BI7" s="622"/>
      <c r="BJ7" s="622"/>
      <c r="BK7" s="622"/>
      <c r="BL7" s="622"/>
      <c r="BM7" s="622"/>
      <c r="BN7" s="623"/>
      <c r="BO7" s="659">
        <v>32.299999999999997</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1596982</v>
      </c>
      <c r="CS7" s="622"/>
      <c r="CT7" s="622"/>
      <c r="CU7" s="622"/>
      <c r="CV7" s="622"/>
      <c r="CW7" s="622"/>
      <c r="CX7" s="622"/>
      <c r="CY7" s="623"/>
      <c r="CZ7" s="659">
        <v>12.7</v>
      </c>
      <c r="DA7" s="659"/>
      <c r="DB7" s="659"/>
      <c r="DC7" s="659"/>
      <c r="DD7" s="627">
        <v>62267</v>
      </c>
      <c r="DE7" s="622"/>
      <c r="DF7" s="622"/>
      <c r="DG7" s="622"/>
      <c r="DH7" s="622"/>
      <c r="DI7" s="622"/>
      <c r="DJ7" s="622"/>
      <c r="DK7" s="622"/>
      <c r="DL7" s="622"/>
      <c r="DM7" s="622"/>
      <c r="DN7" s="622"/>
      <c r="DO7" s="622"/>
      <c r="DP7" s="623"/>
      <c r="DQ7" s="627">
        <v>1170754</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13247</v>
      </c>
      <c r="S8" s="622"/>
      <c r="T8" s="622"/>
      <c r="U8" s="622"/>
      <c r="V8" s="622"/>
      <c r="W8" s="622"/>
      <c r="X8" s="622"/>
      <c r="Y8" s="623"/>
      <c r="Z8" s="659">
        <v>0.1</v>
      </c>
      <c r="AA8" s="659"/>
      <c r="AB8" s="659"/>
      <c r="AC8" s="659"/>
      <c r="AD8" s="660">
        <v>13247</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22875</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3347743</v>
      </c>
      <c r="CS8" s="622"/>
      <c r="CT8" s="622"/>
      <c r="CU8" s="622"/>
      <c r="CV8" s="622"/>
      <c r="CW8" s="622"/>
      <c r="CX8" s="622"/>
      <c r="CY8" s="623"/>
      <c r="CZ8" s="659">
        <v>26.6</v>
      </c>
      <c r="DA8" s="659"/>
      <c r="DB8" s="659"/>
      <c r="DC8" s="659"/>
      <c r="DD8" s="627">
        <v>11912</v>
      </c>
      <c r="DE8" s="622"/>
      <c r="DF8" s="622"/>
      <c r="DG8" s="622"/>
      <c r="DH8" s="622"/>
      <c r="DI8" s="622"/>
      <c r="DJ8" s="622"/>
      <c r="DK8" s="622"/>
      <c r="DL8" s="622"/>
      <c r="DM8" s="622"/>
      <c r="DN8" s="622"/>
      <c r="DO8" s="622"/>
      <c r="DP8" s="623"/>
      <c r="DQ8" s="627">
        <v>2039810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17125</v>
      </c>
      <c r="S9" s="622"/>
      <c r="T9" s="622"/>
      <c r="U9" s="622"/>
      <c r="V9" s="622"/>
      <c r="W9" s="622"/>
      <c r="X9" s="622"/>
      <c r="Y9" s="623"/>
      <c r="Z9" s="659">
        <v>0.1</v>
      </c>
      <c r="AA9" s="659"/>
      <c r="AB9" s="659"/>
      <c r="AC9" s="659"/>
      <c r="AD9" s="660">
        <v>17125</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505985</v>
      </c>
      <c r="BH9" s="622"/>
      <c r="BI9" s="622"/>
      <c r="BJ9" s="622"/>
      <c r="BK9" s="622"/>
      <c r="BL9" s="622"/>
      <c r="BM9" s="622"/>
      <c r="BN9" s="623"/>
      <c r="BO9" s="659">
        <v>26.3</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1502575</v>
      </c>
      <c r="CS9" s="622"/>
      <c r="CT9" s="622"/>
      <c r="CU9" s="622"/>
      <c r="CV9" s="622"/>
      <c r="CW9" s="622"/>
      <c r="CX9" s="622"/>
      <c r="CY9" s="623"/>
      <c r="CZ9" s="659">
        <v>12</v>
      </c>
      <c r="DA9" s="659"/>
      <c r="DB9" s="659"/>
      <c r="DC9" s="659"/>
      <c r="DD9" s="627">
        <v>85371</v>
      </c>
      <c r="DE9" s="622"/>
      <c r="DF9" s="622"/>
      <c r="DG9" s="622"/>
      <c r="DH9" s="622"/>
      <c r="DI9" s="622"/>
      <c r="DJ9" s="622"/>
      <c r="DK9" s="622"/>
      <c r="DL9" s="622"/>
      <c r="DM9" s="622"/>
      <c r="DN9" s="622"/>
      <c r="DO9" s="622"/>
      <c r="DP9" s="623"/>
      <c r="DQ9" s="627">
        <v>1205448</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48506</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10000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10000</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394653</v>
      </c>
      <c r="S11" s="622"/>
      <c r="T11" s="622"/>
      <c r="U11" s="622"/>
      <c r="V11" s="622"/>
      <c r="W11" s="622"/>
      <c r="X11" s="622"/>
      <c r="Y11" s="623"/>
      <c r="Z11" s="624">
        <v>3.1</v>
      </c>
      <c r="AA11" s="625"/>
      <c r="AB11" s="625"/>
      <c r="AC11" s="626"/>
      <c r="AD11" s="627">
        <v>394653</v>
      </c>
      <c r="AE11" s="622"/>
      <c r="AF11" s="622"/>
      <c r="AG11" s="622"/>
      <c r="AH11" s="622"/>
      <c r="AI11" s="622"/>
      <c r="AJ11" s="622"/>
      <c r="AK11" s="623"/>
      <c r="AL11" s="624">
        <v>5.3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43431</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1089359</v>
      </c>
      <c r="CS11" s="622"/>
      <c r="CT11" s="622"/>
      <c r="CU11" s="622"/>
      <c r="CV11" s="622"/>
      <c r="CW11" s="622"/>
      <c r="CX11" s="622"/>
      <c r="CY11" s="623"/>
      <c r="CZ11" s="659">
        <v>8.6999999999999993</v>
      </c>
      <c r="DA11" s="659"/>
      <c r="DB11" s="659"/>
      <c r="DC11" s="659"/>
      <c r="DD11" s="627">
        <v>123665</v>
      </c>
      <c r="DE11" s="622"/>
      <c r="DF11" s="622"/>
      <c r="DG11" s="622"/>
      <c r="DH11" s="622"/>
      <c r="DI11" s="622"/>
      <c r="DJ11" s="622"/>
      <c r="DK11" s="622"/>
      <c r="DL11" s="622"/>
      <c r="DM11" s="622"/>
      <c r="DN11" s="622"/>
      <c r="DO11" s="622"/>
      <c r="DP11" s="623"/>
      <c r="DQ11" s="627">
        <v>541166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6122</v>
      </c>
      <c r="S12" s="622"/>
      <c r="T12" s="622"/>
      <c r="U12" s="622"/>
      <c r="V12" s="622"/>
      <c r="W12" s="622"/>
      <c r="X12" s="622"/>
      <c r="Y12" s="623"/>
      <c r="Z12" s="659">
        <v>0</v>
      </c>
      <c r="AA12" s="659"/>
      <c r="AB12" s="659"/>
      <c r="AC12" s="659"/>
      <c r="AD12" s="660">
        <v>6122</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1128030</v>
      </c>
      <c r="BH12" s="622"/>
      <c r="BI12" s="622"/>
      <c r="BJ12" s="622"/>
      <c r="BK12" s="622"/>
      <c r="BL12" s="622"/>
      <c r="BM12" s="622"/>
      <c r="BN12" s="623"/>
      <c r="BO12" s="659">
        <v>58.6</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277669</v>
      </c>
      <c r="CS12" s="622"/>
      <c r="CT12" s="622"/>
      <c r="CU12" s="622"/>
      <c r="CV12" s="622"/>
      <c r="CW12" s="622"/>
      <c r="CX12" s="622"/>
      <c r="CY12" s="623"/>
      <c r="CZ12" s="659">
        <v>2.2000000000000002</v>
      </c>
      <c r="DA12" s="659"/>
      <c r="DB12" s="659"/>
      <c r="DC12" s="659"/>
      <c r="DD12" s="627">
        <v>14895</v>
      </c>
      <c r="DE12" s="622"/>
      <c r="DF12" s="622"/>
      <c r="DG12" s="622"/>
      <c r="DH12" s="622"/>
      <c r="DI12" s="622"/>
      <c r="DJ12" s="622"/>
      <c r="DK12" s="622"/>
      <c r="DL12" s="622"/>
      <c r="DM12" s="622"/>
      <c r="DN12" s="622"/>
      <c r="DO12" s="622"/>
      <c r="DP12" s="623"/>
      <c r="DQ12" s="627">
        <v>259742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970284</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1092100</v>
      </c>
      <c r="CS13" s="622"/>
      <c r="CT13" s="622"/>
      <c r="CU13" s="622"/>
      <c r="CV13" s="622"/>
      <c r="CW13" s="622"/>
      <c r="CX13" s="622"/>
      <c r="CY13" s="623"/>
      <c r="CZ13" s="659">
        <v>8.6999999999999993</v>
      </c>
      <c r="DA13" s="659"/>
      <c r="DB13" s="659"/>
      <c r="DC13" s="659"/>
      <c r="DD13" s="627">
        <v>610447</v>
      </c>
      <c r="DE13" s="622"/>
      <c r="DF13" s="622"/>
      <c r="DG13" s="622"/>
      <c r="DH13" s="622"/>
      <c r="DI13" s="622"/>
      <c r="DJ13" s="622"/>
      <c r="DK13" s="622"/>
      <c r="DL13" s="622"/>
      <c r="DM13" s="622"/>
      <c r="DN13" s="622"/>
      <c r="DO13" s="622"/>
      <c r="DP13" s="623"/>
      <c r="DQ13" s="627">
        <v>529610</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81435</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540354</v>
      </c>
      <c r="CS14" s="622"/>
      <c r="CT14" s="622"/>
      <c r="CU14" s="622"/>
      <c r="CV14" s="622"/>
      <c r="CW14" s="622"/>
      <c r="CX14" s="622"/>
      <c r="CY14" s="623"/>
      <c r="CZ14" s="659">
        <v>4.3</v>
      </c>
      <c r="DA14" s="659"/>
      <c r="DB14" s="659"/>
      <c r="DC14" s="659"/>
      <c r="DD14" s="627">
        <v>80968</v>
      </c>
      <c r="DE14" s="622"/>
      <c r="DF14" s="622"/>
      <c r="DG14" s="622"/>
      <c r="DH14" s="622"/>
      <c r="DI14" s="622"/>
      <c r="DJ14" s="622"/>
      <c r="DK14" s="622"/>
      <c r="DL14" s="622"/>
      <c r="DM14" s="622"/>
      <c r="DN14" s="622"/>
      <c r="DO14" s="622"/>
      <c r="DP14" s="623"/>
      <c r="DQ14" s="627">
        <v>450075</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34777</v>
      </c>
      <c r="S15" s="622"/>
      <c r="T15" s="622"/>
      <c r="U15" s="622"/>
      <c r="V15" s="622"/>
      <c r="W15" s="622"/>
      <c r="X15" s="622"/>
      <c r="Y15" s="623"/>
      <c r="Z15" s="659">
        <v>0.3</v>
      </c>
      <c r="AA15" s="659"/>
      <c r="AB15" s="659"/>
      <c r="AC15" s="659"/>
      <c r="AD15" s="660">
        <v>34777</v>
      </c>
      <c r="AE15" s="660"/>
      <c r="AF15" s="660"/>
      <c r="AG15" s="660"/>
      <c r="AH15" s="660"/>
      <c r="AI15" s="660"/>
      <c r="AJ15" s="660"/>
      <c r="AK15" s="660"/>
      <c r="AL15" s="624">
        <v>0.5</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92953</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1598923</v>
      </c>
      <c r="CS15" s="622"/>
      <c r="CT15" s="622"/>
      <c r="CU15" s="622"/>
      <c r="CV15" s="622"/>
      <c r="CW15" s="622"/>
      <c r="CX15" s="622"/>
      <c r="CY15" s="623"/>
      <c r="CZ15" s="659">
        <v>12.7</v>
      </c>
      <c r="DA15" s="659"/>
      <c r="DB15" s="659"/>
      <c r="DC15" s="659"/>
      <c r="DD15" s="627">
        <v>877746</v>
      </c>
      <c r="DE15" s="622"/>
      <c r="DF15" s="622"/>
      <c r="DG15" s="622"/>
      <c r="DH15" s="622"/>
      <c r="DI15" s="622"/>
      <c r="DJ15" s="622"/>
      <c r="DK15" s="622"/>
      <c r="DL15" s="622"/>
      <c r="DM15" s="622"/>
      <c r="DN15" s="622"/>
      <c r="DO15" s="622"/>
      <c r="DP15" s="623"/>
      <c r="DQ15" s="627">
        <v>730368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43933</v>
      </c>
      <c r="S16" s="622"/>
      <c r="T16" s="622"/>
      <c r="U16" s="622"/>
      <c r="V16" s="622"/>
      <c r="W16" s="622"/>
      <c r="X16" s="622"/>
      <c r="Y16" s="623"/>
      <c r="Z16" s="659">
        <v>0.3</v>
      </c>
      <c r="AA16" s="659"/>
      <c r="AB16" s="659"/>
      <c r="AC16" s="659"/>
      <c r="AD16" s="660">
        <v>43933</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33368</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8712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71632</v>
      </c>
      <c r="S17" s="622"/>
      <c r="T17" s="622"/>
      <c r="U17" s="622"/>
      <c r="V17" s="622"/>
      <c r="W17" s="622"/>
      <c r="X17" s="622"/>
      <c r="Y17" s="623"/>
      <c r="Z17" s="659">
        <v>0.6</v>
      </c>
      <c r="AA17" s="659"/>
      <c r="AB17" s="659"/>
      <c r="AC17" s="659"/>
      <c r="AD17" s="660">
        <v>71632</v>
      </c>
      <c r="AE17" s="660"/>
      <c r="AF17" s="660"/>
      <c r="AG17" s="660"/>
      <c r="AH17" s="660"/>
      <c r="AI17" s="660"/>
      <c r="AJ17" s="660"/>
      <c r="AK17" s="660"/>
      <c r="AL17" s="624">
        <v>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1342312</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1326298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7419</v>
      </c>
      <c r="S18" s="622"/>
      <c r="T18" s="622"/>
      <c r="U18" s="622"/>
      <c r="V18" s="622"/>
      <c r="W18" s="622"/>
      <c r="X18" s="622"/>
      <c r="Y18" s="623"/>
      <c r="Z18" s="659">
        <v>0.1</v>
      </c>
      <c r="AA18" s="659"/>
      <c r="AB18" s="659"/>
      <c r="AC18" s="659"/>
      <c r="AD18" s="660">
        <v>7419</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58432</v>
      </c>
      <c r="S19" s="622"/>
      <c r="T19" s="622"/>
      <c r="U19" s="622"/>
      <c r="V19" s="622"/>
      <c r="W19" s="622"/>
      <c r="X19" s="622"/>
      <c r="Y19" s="623"/>
      <c r="Z19" s="659">
        <v>0.5</v>
      </c>
      <c r="AA19" s="659"/>
      <c r="AB19" s="659"/>
      <c r="AC19" s="659"/>
      <c r="AD19" s="660">
        <v>58432</v>
      </c>
      <c r="AE19" s="660"/>
      <c r="AF19" s="660"/>
      <c r="AG19" s="660"/>
      <c r="AH19" s="660"/>
      <c r="AI19" s="660"/>
      <c r="AJ19" s="660"/>
      <c r="AK19" s="660"/>
      <c r="AL19" s="624">
        <v>0.8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374</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5781</v>
      </c>
      <c r="S20" s="622"/>
      <c r="T20" s="622"/>
      <c r="U20" s="622"/>
      <c r="V20" s="622"/>
      <c r="W20" s="622"/>
      <c r="X20" s="622"/>
      <c r="Y20" s="623"/>
      <c r="Z20" s="659">
        <v>0</v>
      </c>
      <c r="AA20" s="659"/>
      <c r="AB20" s="659"/>
      <c r="AC20" s="659"/>
      <c r="AD20" s="660">
        <v>5781</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374</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12565120</v>
      </c>
      <c r="CS20" s="622"/>
      <c r="CT20" s="622"/>
      <c r="CU20" s="622"/>
      <c r="CV20" s="622"/>
      <c r="CW20" s="622"/>
      <c r="CX20" s="622"/>
      <c r="CY20" s="623"/>
      <c r="CZ20" s="659">
        <v>100</v>
      </c>
      <c r="DA20" s="659"/>
      <c r="DB20" s="659"/>
      <c r="DC20" s="659"/>
      <c r="DD20" s="627">
        <v>1917715</v>
      </c>
      <c r="DE20" s="622"/>
      <c r="DF20" s="622"/>
      <c r="DG20" s="622"/>
      <c r="DH20" s="622"/>
      <c r="DI20" s="622"/>
      <c r="DJ20" s="622"/>
      <c r="DK20" s="622"/>
      <c r="DL20" s="622"/>
      <c r="DM20" s="622"/>
      <c r="DN20" s="622"/>
      <c r="DO20" s="622"/>
      <c r="DP20" s="623"/>
      <c r="DQ20" s="627">
        <v>8357442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5060990</v>
      </c>
      <c r="S21" s="622"/>
      <c r="T21" s="622"/>
      <c r="U21" s="622"/>
      <c r="V21" s="622"/>
      <c r="W21" s="622"/>
      <c r="X21" s="622"/>
      <c r="Y21" s="623"/>
      <c r="Z21" s="659">
        <v>39.200000000000003</v>
      </c>
      <c r="AA21" s="659"/>
      <c r="AB21" s="659"/>
      <c r="AC21" s="659"/>
      <c r="AD21" s="660">
        <v>4702969</v>
      </c>
      <c r="AE21" s="660"/>
      <c r="AF21" s="660"/>
      <c r="AG21" s="660"/>
      <c r="AH21" s="660"/>
      <c r="AI21" s="660"/>
      <c r="AJ21" s="660"/>
      <c r="AK21" s="660"/>
      <c r="AL21" s="624">
        <v>63.1</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374</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4702969</v>
      </c>
      <c r="S22" s="622"/>
      <c r="T22" s="622"/>
      <c r="U22" s="622"/>
      <c r="V22" s="622"/>
      <c r="W22" s="622"/>
      <c r="X22" s="622"/>
      <c r="Y22" s="623"/>
      <c r="Z22" s="659">
        <v>36.4</v>
      </c>
      <c r="AA22" s="659"/>
      <c r="AB22" s="659"/>
      <c r="AC22" s="659"/>
      <c r="AD22" s="660">
        <v>4702969</v>
      </c>
      <c r="AE22" s="660"/>
      <c r="AF22" s="660"/>
      <c r="AG22" s="660"/>
      <c r="AH22" s="660"/>
      <c r="AI22" s="660"/>
      <c r="AJ22" s="660"/>
      <c r="AK22" s="660"/>
      <c r="AL22" s="624">
        <v>63.1</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358021</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4851936</v>
      </c>
      <c r="CS24" s="677"/>
      <c r="CT24" s="677"/>
      <c r="CU24" s="677"/>
      <c r="CV24" s="677"/>
      <c r="CW24" s="677"/>
      <c r="CX24" s="677"/>
      <c r="CY24" s="702"/>
      <c r="CZ24" s="703">
        <v>38.6</v>
      </c>
      <c r="DA24" s="685"/>
      <c r="DB24" s="685"/>
      <c r="DC24" s="705"/>
      <c r="DD24" s="701">
        <v>3569332</v>
      </c>
      <c r="DE24" s="677"/>
      <c r="DF24" s="677"/>
      <c r="DG24" s="677"/>
      <c r="DH24" s="677"/>
      <c r="DI24" s="677"/>
      <c r="DJ24" s="677"/>
      <c r="DK24" s="702"/>
      <c r="DL24" s="701">
        <v>3234215</v>
      </c>
      <c r="DM24" s="677"/>
      <c r="DN24" s="677"/>
      <c r="DO24" s="677"/>
      <c r="DP24" s="677"/>
      <c r="DQ24" s="677"/>
      <c r="DR24" s="677"/>
      <c r="DS24" s="677"/>
      <c r="DT24" s="677"/>
      <c r="DU24" s="677"/>
      <c r="DV24" s="702"/>
      <c r="DW24" s="703">
        <v>43.3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7780842</v>
      </c>
      <c r="S25" s="622"/>
      <c r="T25" s="622"/>
      <c r="U25" s="622"/>
      <c r="V25" s="622"/>
      <c r="W25" s="622"/>
      <c r="X25" s="622"/>
      <c r="Y25" s="623"/>
      <c r="Z25" s="659">
        <v>60.2</v>
      </c>
      <c r="AA25" s="659"/>
      <c r="AB25" s="659"/>
      <c r="AC25" s="659"/>
      <c r="AD25" s="660">
        <v>7422821</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1773781</v>
      </c>
      <c r="CS25" s="634"/>
      <c r="CT25" s="634"/>
      <c r="CU25" s="634"/>
      <c r="CV25" s="634"/>
      <c r="CW25" s="634"/>
      <c r="CX25" s="634"/>
      <c r="CY25" s="635"/>
      <c r="CZ25" s="624">
        <v>14.1</v>
      </c>
      <c r="DA25" s="636"/>
      <c r="DB25" s="636"/>
      <c r="DC25" s="637"/>
      <c r="DD25" s="627">
        <v>1588597</v>
      </c>
      <c r="DE25" s="634"/>
      <c r="DF25" s="634"/>
      <c r="DG25" s="634"/>
      <c r="DH25" s="634"/>
      <c r="DI25" s="634"/>
      <c r="DJ25" s="634"/>
      <c r="DK25" s="635"/>
      <c r="DL25" s="627">
        <v>1415788</v>
      </c>
      <c r="DM25" s="634"/>
      <c r="DN25" s="634"/>
      <c r="DO25" s="634"/>
      <c r="DP25" s="634"/>
      <c r="DQ25" s="634"/>
      <c r="DR25" s="634"/>
      <c r="DS25" s="634"/>
      <c r="DT25" s="634"/>
      <c r="DU25" s="634"/>
      <c r="DV25" s="635"/>
      <c r="DW25" s="624">
        <v>19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2152</v>
      </c>
      <c r="S26" s="622"/>
      <c r="T26" s="622"/>
      <c r="U26" s="622"/>
      <c r="V26" s="622"/>
      <c r="W26" s="622"/>
      <c r="X26" s="622"/>
      <c r="Y26" s="623"/>
      <c r="Z26" s="659">
        <v>0</v>
      </c>
      <c r="AA26" s="659"/>
      <c r="AB26" s="659"/>
      <c r="AC26" s="659"/>
      <c r="AD26" s="660">
        <v>2152</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995030</v>
      </c>
      <c r="CS26" s="622"/>
      <c r="CT26" s="622"/>
      <c r="CU26" s="622"/>
      <c r="CV26" s="622"/>
      <c r="CW26" s="622"/>
      <c r="CX26" s="622"/>
      <c r="CY26" s="623"/>
      <c r="CZ26" s="624">
        <v>7.9</v>
      </c>
      <c r="DA26" s="636"/>
      <c r="DB26" s="636"/>
      <c r="DC26" s="637"/>
      <c r="DD26" s="627">
        <v>858988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110271</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1923589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1735843</v>
      </c>
      <c r="CS27" s="634"/>
      <c r="CT27" s="634"/>
      <c r="CU27" s="634"/>
      <c r="CV27" s="634"/>
      <c r="CW27" s="634"/>
      <c r="CX27" s="634"/>
      <c r="CY27" s="635"/>
      <c r="CZ27" s="624">
        <v>13.8</v>
      </c>
      <c r="DA27" s="636"/>
      <c r="DB27" s="636"/>
      <c r="DC27" s="637"/>
      <c r="DD27" s="627">
        <v>654437</v>
      </c>
      <c r="DE27" s="634"/>
      <c r="DF27" s="634"/>
      <c r="DG27" s="634"/>
      <c r="DH27" s="634"/>
      <c r="DI27" s="634"/>
      <c r="DJ27" s="634"/>
      <c r="DK27" s="635"/>
      <c r="DL27" s="627">
        <v>492129</v>
      </c>
      <c r="DM27" s="634"/>
      <c r="DN27" s="634"/>
      <c r="DO27" s="634"/>
      <c r="DP27" s="634"/>
      <c r="DQ27" s="634"/>
      <c r="DR27" s="634"/>
      <c r="DS27" s="634"/>
      <c r="DT27" s="634"/>
      <c r="DU27" s="634"/>
      <c r="DV27" s="635"/>
      <c r="DW27" s="624">
        <v>6.6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90021</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1342312</v>
      </c>
      <c r="CS28" s="622"/>
      <c r="CT28" s="622"/>
      <c r="CU28" s="622"/>
      <c r="CV28" s="622"/>
      <c r="CW28" s="622"/>
      <c r="CX28" s="622"/>
      <c r="CY28" s="623"/>
      <c r="CZ28" s="624">
        <v>10.7</v>
      </c>
      <c r="DA28" s="636"/>
      <c r="DB28" s="636"/>
      <c r="DC28" s="637"/>
      <c r="DD28" s="627">
        <v>1326298</v>
      </c>
      <c r="DE28" s="622"/>
      <c r="DF28" s="622"/>
      <c r="DG28" s="622"/>
      <c r="DH28" s="622"/>
      <c r="DI28" s="622"/>
      <c r="DJ28" s="622"/>
      <c r="DK28" s="623"/>
      <c r="DL28" s="627">
        <v>1326298</v>
      </c>
      <c r="DM28" s="622"/>
      <c r="DN28" s="622"/>
      <c r="DO28" s="622"/>
      <c r="DP28" s="622"/>
      <c r="DQ28" s="622"/>
      <c r="DR28" s="622"/>
      <c r="DS28" s="622"/>
      <c r="DT28" s="622"/>
      <c r="DU28" s="622"/>
      <c r="DV28" s="623"/>
      <c r="DW28" s="624">
        <v>17.8</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22110</v>
      </c>
      <c r="S29" s="622"/>
      <c r="T29" s="622"/>
      <c r="U29" s="622"/>
      <c r="V29" s="622"/>
      <c r="W29" s="622"/>
      <c r="X29" s="622"/>
      <c r="Y29" s="623"/>
      <c r="Z29" s="659">
        <v>0.2</v>
      </c>
      <c r="AA29" s="659"/>
      <c r="AB29" s="659"/>
      <c r="AC29" s="659"/>
      <c r="AD29" s="660">
        <v>1239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1342312</v>
      </c>
      <c r="CS29" s="634"/>
      <c r="CT29" s="634"/>
      <c r="CU29" s="634"/>
      <c r="CV29" s="634"/>
      <c r="CW29" s="634"/>
      <c r="CX29" s="634"/>
      <c r="CY29" s="635"/>
      <c r="CZ29" s="624">
        <v>10.7</v>
      </c>
      <c r="DA29" s="636"/>
      <c r="DB29" s="636"/>
      <c r="DC29" s="637"/>
      <c r="DD29" s="627">
        <v>1326298</v>
      </c>
      <c r="DE29" s="634"/>
      <c r="DF29" s="634"/>
      <c r="DG29" s="634"/>
      <c r="DH29" s="634"/>
      <c r="DI29" s="634"/>
      <c r="DJ29" s="634"/>
      <c r="DK29" s="635"/>
      <c r="DL29" s="627">
        <v>1326298</v>
      </c>
      <c r="DM29" s="634"/>
      <c r="DN29" s="634"/>
      <c r="DO29" s="634"/>
      <c r="DP29" s="634"/>
      <c r="DQ29" s="634"/>
      <c r="DR29" s="634"/>
      <c r="DS29" s="634"/>
      <c r="DT29" s="634"/>
      <c r="DU29" s="634"/>
      <c r="DV29" s="635"/>
      <c r="DW29" s="624">
        <v>17.8</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1307058</v>
      </c>
      <c r="S30" s="622"/>
      <c r="T30" s="622"/>
      <c r="U30" s="622"/>
      <c r="V30" s="622"/>
      <c r="W30" s="622"/>
      <c r="X30" s="622"/>
      <c r="Y30" s="623"/>
      <c r="Z30" s="659">
        <v>10.1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1317163</v>
      </c>
      <c r="CS30" s="622"/>
      <c r="CT30" s="622"/>
      <c r="CU30" s="622"/>
      <c r="CV30" s="622"/>
      <c r="CW30" s="622"/>
      <c r="CX30" s="622"/>
      <c r="CY30" s="623"/>
      <c r="CZ30" s="624">
        <v>10.5</v>
      </c>
      <c r="DA30" s="636"/>
      <c r="DB30" s="636"/>
      <c r="DC30" s="637"/>
      <c r="DD30" s="627">
        <v>1301149</v>
      </c>
      <c r="DE30" s="622"/>
      <c r="DF30" s="622"/>
      <c r="DG30" s="622"/>
      <c r="DH30" s="622"/>
      <c r="DI30" s="622"/>
      <c r="DJ30" s="622"/>
      <c r="DK30" s="623"/>
      <c r="DL30" s="627">
        <v>1301149</v>
      </c>
      <c r="DM30" s="622"/>
      <c r="DN30" s="622"/>
      <c r="DO30" s="622"/>
      <c r="DP30" s="622"/>
      <c r="DQ30" s="622"/>
      <c r="DR30" s="622"/>
      <c r="DS30" s="622"/>
      <c r="DT30" s="622"/>
      <c r="DU30" s="622"/>
      <c r="DV30" s="623"/>
      <c r="DW30" s="624">
        <v>17.399999999999999</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99.9</v>
      </c>
      <c r="BH31" s="684"/>
      <c r="BI31" s="684"/>
      <c r="BJ31" s="684"/>
      <c r="BK31" s="684"/>
      <c r="BL31" s="684"/>
      <c r="BM31" s="685">
        <v>99.7</v>
      </c>
      <c r="BN31" s="684"/>
      <c r="BO31" s="684"/>
      <c r="BP31" s="684"/>
      <c r="BQ31" s="686"/>
      <c r="BR31" s="683">
        <v>99.9</v>
      </c>
      <c r="BS31" s="684"/>
      <c r="BT31" s="684"/>
      <c r="BU31" s="684"/>
      <c r="BV31" s="684"/>
      <c r="BW31" s="684"/>
      <c r="BX31" s="685">
        <v>99.5</v>
      </c>
      <c r="BY31" s="684"/>
      <c r="BZ31" s="684"/>
      <c r="CA31" s="684"/>
      <c r="CB31" s="686"/>
      <c r="CD31" s="642"/>
      <c r="CE31" s="643"/>
      <c r="CF31" s="618" t="s">
        <v>301</v>
      </c>
      <c r="CG31" s="619"/>
      <c r="CH31" s="619"/>
      <c r="CI31" s="619"/>
      <c r="CJ31" s="619"/>
      <c r="CK31" s="619"/>
      <c r="CL31" s="619"/>
      <c r="CM31" s="619"/>
      <c r="CN31" s="619"/>
      <c r="CO31" s="619"/>
      <c r="CP31" s="619"/>
      <c r="CQ31" s="620"/>
      <c r="CR31" s="621">
        <v>25149</v>
      </c>
      <c r="CS31" s="634"/>
      <c r="CT31" s="634"/>
      <c r="CU31" s="634"/>
      <c r="CV31" s="634"/>
      <c r="CW31" s="634"/>
      <c r="CX31" s="634"/>
      <c r="CY31" s="635"/>
      <c r="CZ31" s="624">
        <v>0.2</v>
      </c>
      <c r="DA31" s="636"/>
      <c r="DB31" s="636"/>
      <c r="DC31" s="637"/>
      <c r="DD31" s="627">
        <v>25149</v>
      </c>
      <c r="DE31" s="634"/>
      <c r="DF31" s="634"/>
      <c r="DG31" s="634"/>
      <c r="DH31" s="634"/>
      <c r="DI31" s="634"/>
      <c r="DJ31" s="634"/>
      <c r="DK31" s="635"/>
      <c r="DL31" s="627">
        <v>25149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1124871</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100</v>
      </c>
      <c r="BH32" s="634"/>
      <c r="BI32" s="634"/>
      <c r="BJ32" s="634"/>
      <c r="BK32" s="634"/>
      <c r="BL32" s="634"/>
      <c r="BM32" s="625">
        <v>99.8</v>
      </c>
      <c r="BN32" s="634"/>
      <c r="BO32" s="634"/>
      <c r="BP32" s="634"/>
      <c r="BQ32" s="657"/>
      <c r="BR32" s="687">
        <v>100</v>
      </c>
      <c r="BS32" s="634"/>
      <c r="BT32" s="634"/>
      <c r="BU32" s="634"/>
      <c r="BV32" s="634"/>
      <c r="BW32" s="634"/>
      <c r="BX32" s="625">
        <v>99.7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99706</v>
      </c>
      <c r="S33" s="622"/>
      <c r="T33" s="622"/>
      <c r="U33" s="622"/>
      <c r="V33" s="622"/>
      <c r="W33" s="622"/>
      <c r="X33" s="622"/>
      <c r="Y33" s="623"/>
      <c r="Z33" s="659">
        <v>0.8</v>
      </c>
      <c r="AA33" s="659"/>
      <c r="AB33" s="659"/>
      <c r="AC33" s="659"/>
      <c r="AD33" s="660">
        <v>14237</v>
      </c>
      <c r="AE33" s="660"/>
      <c r="AF33" s="660"/>
      <c r="AG33" s="660"/>
      <c r="AH33" s="660"/>
      <c r="AI33" s="660"/>
      <c r="AJ33" s="660"/>
      <c r="AK33" s="660"/>
      <c r="AL33" s="624">
        <v>0.2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99.9</v>
      </c>
      <c r="BH33" s="606"/>
      <c r="BI33" s="606"/>
      <c r="BJ33" s="606"/>
      <c r="BK33" s="606"/>
      <c r="BL33" s="606"/>
      <c r="BM33" s="652">
        <v>99.4</v>
      </c>
      <c r="BN33" s="606"/>
      <c r="BO33" s="606"/>
      <c r="BP33" s="606"/>
      <c r="BQ33" s="669"/>
      <c r="BR33" s="682">
        <v>99.9</v>
      </c>
      <c r="BS33" s="606"/>
      <c r="BT33" s="606"/>
      <c r="BU33" s="606"/>
      <c r="BV33" s="606"/>
      <c r="BW33" s="606"/>
      <c r="BX33" s="652">
        <v>99.2</v>
      </c>
      <c r="BY33" s="606"/>
      <c r="BZ33" s="606"/>
      <c r="CA33" s="606"/>
      <c r="CB33" s="669"/>
      <c r="CD33" s="618" t="s">
        <v>308</v>
      </c>
      <c r="CE33" s="619"/>
      <c r="CF33" s="619"/>
      <c r="CG33" s="619"/>
      <c r="CH33" s="619"/>
      <c r="CI33" s="619"/>
      <c r="CJ33" s="619"/>
      <c r="CK33" s="619"/>
      <c r="CL33" s="619"/>
      <c r="CM33" s="619"/>
      <c r="CN33" s="619"/>
      <c r="CO33" s="619"/>
      <c r="CP33" s="619"/>
      <c r="CQ33" s="620"/>
      <c r="CR33" s="621">
        <v>5762101</v>
      </c>
      <c r="CS33" s="634"/>
      <c r="CT33" s="634"/>
      <c r="CU33" s="634"/>
      <c r="CV33" s="634"/>
      <c r="CW33" s="634"/>
      <c r="CX33" s="634"/>
      <c r="CY33" s="635"/>
      <c r="CZ33" s="624">
        <v>45.9</v>
      </c>
      <c r="DA33" s="636"/>
      <c r="DB33" s="636"/>
      <c r="DC33" s="637"/>
      <c r="DD33" s="627">
        <v>4395783</v>
      </c>
      <c r="DE33" s="634"/>
      <c r="DF33" s="634"/>
      <c r="DG33" s="634"/>
      <c r="DH33" s="634"/>
      <c r="DI33" s="634"/>
      <c r="DJ33" s="634"/>
      <c r="DK33" s="635"/>
      <c r="DL33" s="627">
        <v>3735997</v>
      </c>
      <c r="DM33" s="634"/>
      <c r="DN33" s="634"/>
      <c r="DO33" s="634"/>
      <c r="DP33" s="634"/>
      <c r="DQ33" s="634"/>
      <c r="DR33" s="634"/>
      <c r="DS33" s="634"/>
      <c r="DT33" s="634"/>
      <c r="DU33" s="634"/>
      <c r="DV33" s="635"/>
      <c r="DW33" s="624">
        <v>50</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66316</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1658349</v>
      </c>
      <c r="CS34" s="622"/>
      <c r="CT34" s="622"/>
      <c r="CU34" s="622"/>
      <c r="CV34" s="622"/>
      <c r="CW34" s="622"/>
      <c r="CX34" s="622"/>
      <c r="CY34" s="623"/>
      <c r="CZ34" s="624">
        <v>13.2</v>
      </c>
      <c r="DA34" s="636"/>
      <c r="DB34" s="636"/>
      <c r="DC34" s="637"/>
      <c r="DD34" s="627">
        <v>1275397</v>
      </c>
      <c r="DE34" s="622"/>
      <c r="DF34" s="622"/>
      <c r="DG34" s="622"/>
      <c r="DH34" s="622"/>
      <c r="DI34" s="622"/>
      <c r="DJ34" s="622"/>
      <c r="DK34" s="623"/>
      <c r="DL34" s="627">
        <v>1132056</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503881</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271895</v>
      </c>
      <c r="CS35" s="634"/>
      <c r="CT35" s="634"/>
      <c r="CU35" s="634"/>
      <c r="CV35" s="634"/>
      <c r="CW35" s="634"/>
      <c r="CX35" s="634"/>
      <c r="CY35" s="635"/>
      <c r="CZ35" s="624">
        <v>2.2000000000000002</v>
      </c>
      <c r="DA35" s="636"/>
      <c r="DB35" s="636"/>
      <c r="DC35" s="637"/>
      <c r="DD35" s="627">
        <v>181844</v>
      </c>
      <c r="DE35" s="634"/>
      <c r="DF35" s="634"/>
      <c r="DG35" s="634"/>
      <c r="DH35" s="634"/>
      <c r="DI35" s="634"/>
      <c r="DJ35" s="634"/>
      <c r="DK35" s="635"/>
      <c r="DL35" s="627">
        <v>181844</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245766</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1727369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60218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2626037</v>
      </c>
      <c r="CS36" s="622"/>
      <c r="CT36" s="622"/>
      <c r="CU36" s="622"/>
      <c r="CV36" s="622"/>
      <c r="CW36" s="622"/>
      <c r="CX36" s="622"/>
      <c r="CY36" s="623"/>
      <c r="CZ36" s="624">
        <v>20.9</v>
      </c>
      <c r="DA36" s="636"/>
      <c r="DB36" s="636"/>
      <c r="DC36" s="637"/>
      <c r="DD36" s="627">
        <v>2076473</v>
      </c>
      <c r="DE36" s="622"/>
      <c r="DF36" s="622"/>
      <c r="DG36" s="622"/>
      <c r="DH36" s="622"/>
      <c r="DI36" s="622"/>
      <c r="DJ36" s="622"/>
      <c r="DK36" s="623"/>
      <c r="DL36" s="627">
        <v>1631113</v>
      </c>
      <c r="DM36" s="622"/>
      <c r="DN36" s="622"/>
      <c r="DO36" s="622"/>
      <c r="DP36" s="622"/>
      <c r="DQ36" s="622"/>
      <c r="DR36" s="622"/>
      <c r="DS36" s="622"/>
      <c r="DT36" s="622"/>
      <c r="DU36" s="622"/>
      <c r="DV36" s="623"/>
      <c r="DW36" s="624">
        <v>21.8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190204</v>
      </c>
      <c r="S37" s="622"/>
      <c r="T37" s="622"/>
      <c r="U37" s="622"/>
      <c r="V37" s="622"/>
      <c r="W37" s="622"/>
      <c r="X37" s="622"/>
      <c r="Y37" s="623"/>
      <c r="Z37" s="659">
        <v>1.5</v>
      </c>
      <c r="AA37" s="659"/>
      <c r="AB37" s="659"/>
      <c r="AC37" s="659"/>
      <c r="AD37" s="660">
        <v>8183</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415380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48181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45690</v>
      </c>
      <c r="CS37" s="634"/>
      <c r="CT37" s="634"/>
      <c r="CU37" s="634"/>
      <c r="CV37" s="634"/>
      <c r="CW37" s="634"/>
      <c r="CX37" s="634"/>
      <c r="CY37" s="635"/>
      <c r="CZ37" s="624">
        <v>0.4</v>
      </c>
      <c r="DA37" s="636"/>
      <c r="DB37" s="636"/>
      <c r="DC37" s="637"/>
      <c r="DD37" s="627">
        <v>45690</v>
      </c>
      <c r="DE37" s="634"/>
      <c r="DF37" s="634"/>
      <c r="DG37" s="634"/>
      <c r="DH37" s="634"/>
      <c r="DI37" s="634"/>
      <c r="DJ37" s="634"/>
      <c r="DK37" s="635"/>
      <c r="DL37" s="627">
        <v>45690</v>
      </c>
      <c r="DM37" s="634"/>
      <c r="DN37" s="634"/>
      <c r="DO37" s="634"/>
      <c r="DP37" s="634"/>
      <c r="DQ37" s="634"/>
      <c r="DR37" s="634"/>
      <c r="DS37" s="634"/>
      <c r="DT37" s="634"/>
      <c r="DU37" s="634"/>
      <c r="DV37" s="635"/>
      <c r="DW37" s="624">
        <v>0.6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1380686</v>
      </c>
      <c r="S38" s="622"/>
      <c r="T38" s="622"/>
      <c r="U38" s="622"/>
      <c r="V38" s="622"/>
      <c r="W38" s="622"/>
      <c r="X38" s="622"/>
      <c r="Y38" s="623"/>
      <c r="Z38" s="659">
        <v>10.7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187876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1988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947489</v>
      </c>
      <c r="CS38" s="622"/>
      <c r="CT38" s="622"/>
      <c r="CU38" s="622"/>
      <c r="CV38" s="622"/>
      <c r="CW38" s="622"/>
      <c r="CX38" s="622"/>
      <c r="CY38" s="623"/>
      <c r="CZ38" s="624">
        <v>7.5</v>
      </c>
      <c r="DA38" s="636"/>
      <c r="DB38" s="636"/>
      <c r="DC38" s="637"/>
      <c r="DD38" s="627">
        <v>805951</v>
      </c>
      <c r="DE38" s="622"/>
      <c r="DF38" s="622"/>
      <c r="DG38" s="622"/>
      <c r="DH38" s="622"/>
      <c r="DI38" s="622"/>
      <c r="DJ38" s="622"/>
      <c r="DK38" s="623"/>
      <c r="DL38" s="627">
        <v>790984</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176624</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2910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238031</v>
      </c>
      <c r="CS39" s="634"/>
      <c r="CT39" s="634"/>
      <c r="CU39" s="634"/>
      <c r="CV39" s="634"/>
      <c r="CW39" s="634"/>
      <c r="CX39" s="634"/>
      <c r="CY39" s="635"/>
      <c r="CZ39" s="624">
        <v>1.9</v>
      </c>
      <c r="DA39" s="636"/>
      <c r="DB39" s="636"/>
      <c r="DC39" s="637"/>
      <c r="DD39" s="627">
        <v>46118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17086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20300</v>
      </c>
      <c r="CS40" s="622"/>
      <c r="CT40" s="622"/>
      <c r="CU40" s="622"/>
      <c r="CV40" s="622"/>
      <c r="CW40" s="622"/>
      <c r="CX40" s="622"/>
      <c r="CY40" s="623"/>
      <c r="CZ40" s="624">
        <v>0.2</v>
      </c>
      <c r="DA40" s="636"/>
      <c r="DB40" s="636"/>
      <c r="DC40" s="637"/>
      <c r="DD40" s="627">
        <v>10000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12923884</v>
      </c>
      <c r="S41" s="646"/>
      <c r="T41" s="646"/>
      <c r="U41" s="646"/>
      <c r="V41" s="646"/>
      <c r="W41" s="646"/>
      <c r="X41" s="646"/>
      <c r="Y41" s="649"/>
      <c r="Z41" s="650">
        <v>100</v>
      </c>
      <c r="AA41" s="650"/>
      <c r="AB41" s="650"/>
      <c r="AC41" s="650"/>
      <c r="AD41" s="651">
        <v>7448632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159063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788426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401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1951083</v>
      </c>
      <c r="CS42" s="634"/>
      <c r="CT42" s="634"/>
      <c r="CU42" s="634"/>
      <c r="CV42" s="634"/>
      <c r="CW42" s="634"/>
      <c r="CX42" s="634"/>
      <c r="CY42" s="635"/>
      <c r="CZ42" s="624">
        <v>15.5</v>
      </c>
      <c r="DA42" s="636"/>
      <c r="DB42" s="636"/>
      <c r="DC42" s="637"/>
      <c r="DD42" s="627">
        <v>392327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9639</v>
      </c>
      <c r="CS43" s="634"/>
      <c r="CT43" s="634"/>
      <c r="CU43" s="634"/>
      <c r="CV43" s="634"/>
      <c r="CW43" s="634"/>
      <c r="CX43" s="634"/>
      <c r="CY43" s="635"/>
      <c r="CZ43" s="624">
        <v>0.1</v>
      </c>
      <c r="DA43" s="636"/>
      <c r="DB43" s="636"/>
      <c r="DC43" s="637"/>
      <c r="DD43" s="627">
        <v>9382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1917715</v>
      </c>
      <c r="CS44" s="622"/>
      <c r="CT44" s="622"/>
      <c r="CU44" s="622"/>
      <c r="CV44" s="622"/>
      <c r="CW44" s="622"/>
      <c r="CX44" s="622"/>
      <c r="CY44" s="623"/>
      <c r="CZ44" s="624">
        <v>15.3</v>
      </c>
      <c r="DA44" s="625"/>
      <c r="DB44" s="625"/>
      <c r="DC44" s="626"/>
      <c r="DD44" s="627">
        <v>383615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448427</v>
      </c>
      <c r="CS45" s="634"/>
      <c r="CT45" s="634"/>
      <c r="CU45" s="634"/>
      <c r="CV45" s="634"/>
      <c r="CW45" s="634"/>
      <c r="CX45" s="634"/>
      <c r="CY45" s="635"/>
      <c r="CZ45" s="624">
        <v>3.6</v>
      </c>
      <c r="DA45" s="636"/>
      <c r="DB45" s="636"/>
      <c r="DC45" s="637"/>
      <c r="DD45" s="627">
        <v>12775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1378610</v>
      </c>
      <c r="CS46" s="622"/>
      <c r="CT46" s="622"/>
      <c r="CU46" s="622"/>
      <c r="CV46" s="622"/>
      <c r="CW46" s="622"/>
      <c r="CX46" s="622"/>
      <c r="CY46" s="623"/>
      <c r="CZ46" s="624">
        <v>11</v>
      </c>
      <c r="DA46" s="625"/>
      <c r="DB46" s="625"/>
      <c r="DC46" s="626"/>
      <c r="DD46" s="627">
        <v>311472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33368</v>
      </c>
      <c r="CS47" s="634"/>
      <c r="CT47" s="634"/>
      <c r="CU47" s="634"/>
      <c r="CV47" s="634"/>
      <c r="CW47" s="634"/>
      <c r="CX47" s="634"/>
      <c r="CY47" s="635"/>
      <c r="CZ47" s="624">
        <v>0.3</v>
      </c>
      <c r="DA47" s="636"/>
      <c r="DB47" s="636"/>
      <c r="DC47" s="637"/>
      <c r="DD47" s="627">
        <v>8712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12565120</v>
      </c>
      <c r="CS49" s="606"/>
      <c r="CT49" s="606"/>
      <c r="CU49" s="606"/>
      <c r="CV49" s="606"/>
      <c r="CW49" s="606"/>
      <c r="CX49" s="606"/>
      <c r="CY49" s="607"/>
      <c r="CZ49" s="608">
        <v>100</v>
      </c>
      <c r="DA49" s="609"/>
      <c r="DB49" s="609"/>
      <c r="DC49" s="610"/>
      <c r="DD49" s="611">
        <v>8357442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r0eYBu4QmTspd3VOtjC20wEEZ3ndhrHjn4W52Oc1Yohf9OJBEkPdPiv3vtN/7LLMglmpdc7r0Q9hr6fmcyZDw==" saltValue="AHFyQMDbwTV0My4WdOCv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U32" sqref="AU32:AY3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12930</v>
      </c>
      <c r="R7" s="1103"/>
      <c r="S7" s="1103"/>
      <c r="T7" s="1103"/>
      <c r="U7" s="1103"/>
      <c r="V7" s="1103">
        <v>12571</v>
      </c>
      <c r="W7" s="1103"/>
      <c r="X7" s="1103"/>
      <c r="Y7" s="1103"/>
      <c r="Z7" s="1103"/>
      <c r="AA7" s="1103">
        <v>359</v>
      </c>
      <c r="AB7" s="1103"/>
      <c r="AC7" s="1103"/>
      <c r="AD7" s="1103"/>
      <c r="AE7" s="1104"/>
      <c r="AF7" s="1105">
        <v>237</v>
      </c>
      <c r="AG7" s="1106"/>
      <c r="AH7" s="1106"/>
      <c r="AI7" s="1106"/>
      <c r="AJ7" s="1107"/>
      <c r="AK7" s="1108">
        <v>504</v>
      </c>
      <c r="AL7" s="1109"/>
      <c r="AM7" s="1109"/>
      <c r="AN7" s="1109"/>
      <c r="AO7" s="1109"/>
      <c r="AP7" s="1109">
        <v>10490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0</v>
      </c>
      <c r="CI7" s="1097"/>
      <c r="CJ7" s="1097"/>
      <c r="CK7" s="1097"/>
      <c r="CL7" s="1098"/>
      <c r="CM7" s="1096">
        <v>34</v>
      </c>
      <c r="CN7" s="1097"/>
      <c r="CO7" s="1097"/>
      <c r="CP7" s="1097"/>
      <c r="CQ7" s="1098"/>
      <c r="CR7" s="1096">
        <v>8</v>
      </c>
      <c r="CS7" s="1097"/>
      <c r="CT7" s="1097"/>
      <c r="CU7" s="1097"/>
      <c r="CV7" s="1098"/>
      <c r="CW7" s="1096" t="s">
        <v>561</v>
      </c>
      <c r="CX7" s="1097"/>
      <c r="CY7" s="1097"/>
      <c r="CZ7" s="1097"/>
      <c r="DA7" s="1098"/>
      <c r="DB7" s="1096" t="s">
        <v>561</v>
      </c>
      <c r="DC7" s="1097"/>
      <c r="DD7" s="1097"/>
      <c r="DE7" s="1097"/>
      <c r="DF7" s="1098"/>
      <c r="DG7" s="1096" t="s">
        <v>561</v>
      </c>
      <c r="DH7" s="1097"/>
      <c r="DI7" s="1097"/>
      <c r="DJ7" s="1097"/>
      <c r="DK7" s="1098"/>
      <c r="DL7" s="1096" t="s">
        <v>561</v>
      </c>
      <c r="DM7" s="1097"/>
      <c r="DN7" s="1097"/>
      <c r="DO7" s="1097"/>
      <c r="DP7" s="1098"/>
      <c r="DQ7" s="1096" t="s">
        <v>561</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12924</v>
      </c>
      <c r="R23" s="1061"/>
      <c r="S23" s="1061"/>
      <c r="T23" s="1061"/>
      <c r="U23" s="1061"/>
      <c r="V23" s="1061">
        <v>12565</v>
      </c>
      <c r="W23" s="1061"/>
      <c r="X23" s="1061"/>
      <c r="Y23" s="1061"/>
      <c r="Z23" s="1061"/>
      <c r="AA23" s="1061">
        <v>359</v>
      </c>
      <c r="AB23" s="1061"/>
      <c r="AC23" s="1061"/>
      <c r="AD23" s="1061"/>
      <c r="AE23" s="1068"/>
      <c r="AF23" s="1069">
        <v>237</v>
      </c>
      <c r="AG23" s="1061"/>
      <c r="AH23" s="1061"/>
      <c r="AI23" s="1061"/>
      <c r="AJ23" s="1070"/>
      <c r="AK23" s="1071"/>
      <c r="AL23" s="1072"/>
      <c r="AM23" s="1072"/>
      <c r="AN23" s="1072"/>
      <c r="AO23" s="1072"/>
      <c r="AP23" s="1061">
        <v>10490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1805</v>
      </c>
      <c r="R28" s="1051"/>
      <c r="S28" s="1051"/>
      <c r="T28" s="1051"/>
      <c r="U28" s="1051"/>
      <c r="V28" s="1051">
        <v>1744</v>
      </c>
      <c r="W28" s="1051"/>
      <c r="X28" s="1051"/>
      <c r="Y28" s="1051"/>
      <c r="Z28" s="1051"/>
      <c r="AA28" s="1051">
        <v>60</v>
      </c>
      <c r="AB28" s="1051"/>
      <c r="AC28" s="1051"/>
      <c r="AD28" s="1051"/>
      <c r="AE28" s="1052"/>
      <c r="AF28" s="1053">
        <v>60</v>
      </c>
      <c r="AG28" s="1051"/>
      <c r="AH28" s="1051"/>
      <c r="AI28" s="1051"/>
      <c r="AJ28" s="1054"/>
      <c r="AK28" s="1042">
        <v>179</v>
      </c>
      <c r="AL28" s="1043"/>
      <c r="AM28" s="1043"/>
      <c r="AN28" s="1043"/>
      <c r="AO28" s="1043"/>
      <c r="AP28" s="1043" t="s">
        <v>561</v>
      </c>
      <c r="AQ28" s="1043"/>
      <c r="AR28" s="1043"/>
      <c r="AS28" s="1043"/>
      <c r="AT28" s="1043"/>
      <c r="AU28" s="1043" t="s">
        <v>561</v>
      </c>
      <c r="AV28" s="1043"/>
      <c r="AW28" s="1043"/>
      <c r="AX28" s="1043"/>
      <c r="AY28" s="1043"/>
      <c r="AZ28" s="1044" t="s">
        <v>561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633</v>
      </c>
      <c r="R29" s="1039"/>
      <c r="S29" s="1039"/>
      <c r="T29" s="1039"/>
      <c r="U29" s="1039"/>
      <c r="V29" s="1039">
        <v>626</v>
      </c>
      <c r="W29" s="1039"/>
      <c r="X29" s="1039"/>
      <c r="Y29" s="1039"/>
      <c r="Z29" s="1039"/>
      <c r="AA29" s="1039">
        <v>6</v>
      </c>
      <c r="AB29" s="1039"/>
      <c r="AC29" s="1039"/>
      <c r="AD29" s="1039"/>
      <c r="AE29" s="1040"/>
      <c r="AF29" s="1035">
        <v>6</v>
      </c>
      <c r="AG29" s="1036"/>
      <c r="AH29" s="1036"/>
      <c r="AI29" s="1036"/>
      <c r="AJ29" s="1037"/>
      <c r="AK29" s="980">
        <v>389</v>
      </c>
      <c r="AL29" s="971"/>
      <c r="AM29" s="971"/>
      <c r="AN29" s="971"/>
      <c r="AO29" s="971"/>
      <c r="AP29" s="971" t="s">
        <v>561</v>
      </c>
      <c r="AQ29" s="971"/>
      <c r="AR29" s="971"/>
      <c r="AS29" s="971"/>
      <c r="AT29" s="971"/>
      <c r="AU29" s="971" t="s">
        <v>561</v>
      </c>
      <c r="AV29" s="971"/>
      <c r="AW29" s="971"/>
      <c r="AX29" s="971"/>
      <c r="AY29" s="971"/>
      <c r="AZ29" s="1041" t="s">
        <v>561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2583</v>
      </c>
      <c r="R30" s="1039"/>
      <c r="S30" s="1039"/>
      <c r="T30" s="1039"/>
      <c r="U30" s="1039"/>
      <c r="V30" s="1039">
        <v>2490</v>
      </c>
      <c r="W30" s="1039"/>
      <c r="X30" s="1039"/>
      <c r="Y30" s="1039"/>
      <c r="Z30" s="1039"/>
      <c r="AA30" s="1039">
        <v>93</v>
      </c>
      <c r="AB30" s="1039"/>
      <c r="AC30" s="1039"/>
      <c r="AD30" s="1039"/>
      <c r="AE30" s="1040"/>
      <c r="AF30" s="1035">
        <v>93</v>
      </c>
      <c r="AG30" s="1036"/>
      <c r="AH30" s="1036"/>
      <c r="AI30" s="1036"/>
      <c r="AJ30" s="1037"/>
      <c r="AK30" s="980">
        <v>398</v>
      </c>
      <c r="AL30" s="971"/>
      <c r="AM30" s="971"/>
      <c r="AN30" s="971"/>
      <c r="AO30" s="971"/>
      <c r="AP30" s="971" t="s">
        <v>561</v>
      </c>
      <c r="AQ30" s="971"/>
      <c r="AR30" s="971"/>
      <c r="AS30" s="971"/>
      <c r="AT30" s="971"/>
      <c r="AU30" s="971" t="s">
        <v>561</v>
      </c>
      <c r="AV30" s="971"/>
      <c r="AW30" s="971"/>
      <c r="AX30" s="971"/>
      <c r="AY30" s="971"/>
      <c r="AZ30" s="1041" t="s">
        <v>561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10</v>
      </c>
      <c r="R31" s="1039"/>
      <c r="S31" s="1039"/>
      <c r="T31" s="1039"/>
      <c r="U31" s="1039"/>
      <c r="V31" s="1039">
        <v>9</v>
      </c>
      <c r="W31" s="1039"/>
      <c r="X31" s="1039"/>
      <c r="Y31" s="1039"/>
      <c r="Z31" s="1039"/>
      <c r="AA31" s="1039">
        <v>0</v>
      </c>
      <c r="AB31" s="1039"/>
      <c r="AC31" s="1039"/>
      <c r="AD31" s="1039"/>
      <c r="AE31" s="1040"/>
      <c r="AF31" s="1035">
        <v>0</v>
      </c>
      <c r="AG31" s="1036"/>
      <c r="AH31" s="1036"/>
      <c r="AI31" s="1036"/>
      <c r="AJ31" s="1037"/>
      <c r="AK31" s="980">
        <v>2</v>
      </c>
      <c r="AL31" s="971"/>
      <c r="AM31" s="971"/>
      <c r="AN31" s="971"/>
      <c r="AO31" s="971"/>
      <c r="AP31" s="971" t="s">
        <v>561</v>
      </c>
      <c r="AQ31" s="971"/>
      <c r="AR31" s="971"/>
      <c r="AS31" s="971"/>
      <c r="AT31" s="971"/>
      <c r="AU31" s="971" t="s">
        <v>561</v>
      </c>
      <c r="AV31" s="971"/>
      <c r="AW31" s="971"/>
      <c r="AX31" s="971"/>
      <c r="AY31" s="971"/>
      <c r="AZ31" s="1041" t="s">
        <v>561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298</v>
      </c>
      <c r="R32" s="1039"/>
      <c r="S32" s="1039"/>
      <c r="T32" s="1039"/>
      <c r="U32" s="1039"/>
      <c r="V32" s="1039">
        <v>285</v>
      </c>
      <c r="W32" s="1039"/>
      <c r="X32" s="1039"/>
      <c r="Y32" s="1039"/>
      <c r="Z32" s="1039"/>
      <c r="AA32" s="1039">
        <v>13</v>
      </c>
      <c r="AB32" s="1039"/>
      <c r="AC32" s="1039"/>
      <c r="AD32" s="1039"/>
      <c r="AE32" s="1040"/>
      <c r="AF32" s="1035">
        <v>250</v>
      </c>
      <c r="AG32" s="1036"/>
      <c r="AH32" s="1036"/>
      <c r="AI32" s="1036"/>
      <c r="AJ32" s="1037"/>
      <c r="AK32" s="980">
        <v>177</v>
      </c>
      <c r="AL32" s="971"/>
      <c r="AM32" s="971"/>
      <c r="AN32" s="971"/>
      <c r="AO32" s="971"/>
      <c r="AP32" s="971">
        <v>1106</v>
      </c>
      <c r="AQ32" s="971"/>
      <c r="AR32" s="971"/>
      <c r="AS32" s="971"/>
      <c r="AT32" s="971"/>
      <c r="AU32" s="971">
        <v>1087</v>
      </c>
      <c r="AV32" s="971"/>
      <c r="AW32" s="971"/>
      <c r="AX32" s="971"/>
      <c r="AY32" s="971"/>
      <c r="AZ32" s="1041" t="s">
        <v>561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409</v>
      </c>
      <c r="AG63" s="959"/>
      <c r="AH63" s="959"/>
      <c r="AI63" s="959"/>
      <c r="AJ63" s="1022"/>
      <c r="AK63" s="1023"/>
      <c r="AL63" s="963"/>
      <c r="AM63" s="963"/>
      <c r="AN63" s="963"/>
      <c r="AO63" s="963"/>
      <c r="AP63" s="959">
        <v>1041</v>
      </c>
      <c r="AQ63" s="959"/>
      <c r="AR63" s="959"/>
      <c r="AS63" s="959"/>
      <c r="AT63" s="959"/>
      <c r="AU63" s="959">
        <v>1087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1693</v>
      </c>
      <c r="R68" s="982"/>
      <c r="S68" s="982"/>
      <c r="T68" s="982"/>
      <c r="U68" s="982"/>
      <c r="V68" s="982">
        <v>1693</v>
      </c>
      <c r="W68" s="982"/>
      <c r="X68" s="982"/>
      <c r="Y68" s="982"/>
      <c r="Z68" s="982"/>
      <c r="AA68" s="982">
        <v>0</v>
      </c>
      <c r="AB68" s="982"/>
      <c r="AC68" s="982"/>
      <c r="AD68" s="982"/>
      <c r="AE68" s="982"/>
      <c r="AF68" s="982">
        <v>0</v>
      </c>
      <c r="AG68" s="982"/>
      <c r="AH68" s="982"/>
      <c r="AI68" s="982"/>
      <c r="AJ68" s="982"/>
      <c r="AK68" s="982">
        <v>130</v>
      </c>
      <c r="AL68" s="982"/>
      <c r="AM68" s="982"/>
      <c r="AN68" s="982"/>
      <c r="AO68" s="982"/>
      <c r="AP68" s="982" t="s">
        <v>561</v>
      </c>
      <c r="AQ68" s="982"/>
      <c r="AR68" s="982"/>
      <c r="AS68" s="982"/>
      <c r="AT68" s="982"/>
      <c r="AU68" s="982" t="s">
        <v>561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475317</v>
      </c>
      <c r="R69" s="971"/>
      <c r="S69" s="971"/>
      <c r="T69" s="971"/>
      <c r="U69" s="971"/>
      <c r="V69" s="971">
        <v>471522</v>
      </c>
      <c r="W69" s="971"/>
      <c r="X69" s="971"/>
      <c r="Y69" s="971"/>
      <c r="Z69" s="971"/>
      <c r="AA69" s="971">
        <v>3795</v>
      </c>
      <c r="AB69" s="971"/>
      <c r="AC69" s="971"/>
      <c r="AD69" s="971"/>
      <c r="AE69" s="971"/>
      <c r="AF69" s="971">
        <v>3795</v>
      </c>
      <c r="AG69" s="971"/>
      <c r="AH69" s="971"/>
      <c r="AI69" s="971"/>
      <c r="AJ69" s="971"/>
      <c r="AK69" s="971">
        <v>1144</v>
      </c>
      <c r="AL69" s="971"/>
      <c r="AM69" s="971"/>
      <c r="AN69" s="971"/>
      <c r="AO69" s="971"/>
      <c r="AP69" s="971" t="s">
        <v>561</v>
      </c>
      <c r="AQ69" s="971"/>
      <c r="AR69" s="971"/>
      <c r="AS69" s="971"/>
      <c r="AT69" s="971"/>
      <c r="AU69" s="971" t="s">
        <v>561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3373</v>
      </c>
      <c r="R70" s="971"/>
      <c r="S70" s="971"/>
      <c r="T70" s="971"/>
      <c r="U70" s="971"/>
      <c r="V70" s="971">
        <v>3658</v>
      </c>
      <c r="W70" s="971"/>
      <c r="X70" s="971"/>
      <c r="Y70" s="971"/>
      <c r="Z70" s="971"/>
      <c r="AA70" s="971">
        <v>-284</v>
      </c>
      <c r="AB70" s="971"/>
      <c r="AC70" s="971"/>
      <c r="AD70" s="971"/>
      <c r="AE70" s="971"/>
      <c r="AF70" s="971">
        <v>1374</v>
      </c>
      <c r="AG70" s="971"/>
      <c r="AH70" s="971"/>
      <c r="AI70" s="971"/>
      <c r="AJ70" s="971"/>
      <c r="AK70" s="971">
        <v>378</v>
      </c>
      <c r="AL70" s="971"/>
      <c r="AM70" s="971"/>
      <c r="AN70" s="971"/>
      <c r="AO70" s="971"/>
      <c r="AP70" s="971">
        <v>820</v>
      </c>
      <c r="AQ70" s="971"/>
      <c r="AR70" s="971"/>
      <c r="AS70" s="971"/>
      <c r="AT70" s="971"/>
      <c r="AU70" s="971">
        <v>412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91</v>
      </c>
      <c r="R71" s="971"/>
      <c r="S71" s="971"/>
      <c r="T71" s="971"/>
      <c r="U71" s="971"/>
      <c r="V71" s="971">
        <v>82</v>
      </c>
      <c r="W71" s="971"/>
      <c r="X71" s="971"/>
      <c r="Y71" s="971"/>
      <c r="Z71" s="971"/>
      <c r="AA71" s="971">
        <v>9</v>
      </c>
      <c r="AB71" s="971"/>
      <c r="AC71" s="971"/>
      <c r="AD71" s="971"/>
      <c r="AE71" s="971"/>
      <c r="AF71" s="971">
        <v>4</v>
      </c>
      <c r="AG71" s="971"/>
      <c r="AH71" s="971"/>
      <c r="AI71" s="971"/>
      <c r="AJ71" s="971"/>
      <c r="AK71" s="971" t="s">
        <v>555</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304</v>
      </c>
      <c r="R72" s="971"/>
      <c r="S72" s="971"/>
      <c r="T72" s="971"/>
      <c r="U72" s="971"/>
      <c r="V72" s="971">
        <v>258</v>
      </c>
      <c r="W72" s="971"/>
      <c r="X72" s="971"/>
      <c r="Y72" s="971"/>
      <c r="Z72" s="971"/>
      <c r="AA72" s="971">
        <v>46</v>
      </c>
      <c r="AB72" s="971"/>
      <c r="AC72" s="971"/>
      <c r="AD72" s="971"/>
      <c r="AE72" s="971"/>
      <c r="AF72" s="971">
        <v>46</v>
      </c>
      <c r="AG72" s="971"/>
      <c r="AH72" s="971"/>
      <c r="AI72" s="971"/>
      <c r="AJ72" s="971"/>
      <c r="AK72" s="971" t="s">
        <v>555</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5013</v>
      </c>
      <c r="R73" s="971"/>
      <c r="S73" s="971"/>
      <c r="T73" s="971"/>
      <c r="U73" s="971"/>
      <c r="V73" s="971">
        <v>4979</v>
      </c>
      <c r="W73" s="971"/>
      <c r="X73" s="971"/>
      <c r="Y73" s="971"/>
      <c r="Z73" s="971"/>
      <c r="AA73" s="971">
        <v>34</v>
      </c>
      <c r="AB73" s="971"/>
      <c r="AC73" s="971"/>
      <c r="AD73" s="971"/>
      <c r="AE73" s="971"/>
      <c r="AF73" s="971">
        <v>34</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28484</v>
      </c>
      <c r="R74" s="971"/>
      <c r="S74" s="971"/>
      <c r="T74" s="971"/>
      <c r="U74" s="971"/>
      <c r="V74" s="971">
        <v>26108</v>
      </c>
      <c r="W74" s="971"/>
      <c r="X74" s="971"/>
      <c r="Y74" s="971"/>
      <c r="Z74" s="971"/>
      <c r="AA74" s="971">
        <v>2376</v>
      </c>
      <c r="AB74" s="971"/>
      <c r="AC74" s="971"/>
      <c r="AD74" s="971"/>
      <c r="AE74" s="971"/>
      <c r="AF74" s="971">
        <v>33444</v>
      </c>
      <c r="AG74" s="971"/>
      <c r="AH74" s="971"/>
      <c r="AI74" s="971"/>
      <c r="AJ74" s="971"/>
      <c r="AK74" s="971" t="s">
        <v>555</v>
      </c>
      <c r="AL74" s="971"/>
      <c r="AM74" s="971"/>
      <c r="AN74" s="971"/>
      <c r="AO74" s="971"/>
      <c r="AP74" s="971">
        <v>52772</v>
      </c>
      <c r="AQ74" s="971"/>
      <c r="AR74" s="971"/>
      <c r="AS74" s="971"/>
      <c r="AT74" s="971"/>
      <c r="AU74" s="971">
        <v>748</v>
      </c>
      <c r="AV74" s="971"/>
      <c r="AW74" s="971"/>
      <c r="AX74" s="971"/>
      <c r="AY74" s="971"/>
      <c r="AZ74" s="972" t="s">
        <v>562</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2686</v>
      </c>
      <c r="R75" s="979"/>
      <c r="S75" s="979"/>
      <c r="T75" s="979"/>
      <c r="U75" s="980"/>
      <c r="V75" s="981">
        <v>2395</v>
      </c>
      <c r="W75" s="979"/>
      <c r="X75" s="979"/>
      <c r="Y75" s="979"/>
      <c r="Z75" s="980"/>
      <c r="AA75" s="981">
        <v>291</v>
      </c>
      <c r="AB75" s="979"/>
      <c r="AC75" s="979"/>
      <c r="AD75" s="979"/>
      <c r="AE75" s="980"/>
      <c r="AF75" s="981">
        <v>3807</v>
      </c>
      <c r="AG75" s="979"/>
      <c r="AH75" s="979"/>
      <c r="AI75" s="979"/>
      <c r="AJ75" s="980"/>
      <c r="AK75" s="981" t="s">
        <v>555</v>
      </c>
      <c r="AL75" s="979"/>
      <c r="AM75" s="979"/>
      <c r="AN75" s="979"/>
      <c r="AO75" s="980"/>
      <c r="AP75" s="981">
        <v>10260</v>
      </c>
      <c r="AQ75" s="979"/>
      <c r="AR75" s="979"/>
      <c r="AS75" s="979"/>
      <c r="AT75" s="980"/>
      <c r="AU75" s="981" t="s">
        <v>561</v>
      </c>
      <c r="AV75" s="979"/>
      <c r="AW75" s="979"/>
      <c r="AX75" s="979"/>
      <c r="AY75" s="980"/>
      <c r="AZ75" s="972" t="s">
        <v>562</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42504</v>
      </c>
      <c r="AG88" s="959"/>
      <c r="AH88" s="959"/>
      <c r="AI88" s="959"/>
      <c r="AJ88" s="959"/>
      <c r="AK88" s="963"/>
      <c r="AL88" s="963"/>
      <c r="AM88" s="963"/>
      <c r="AN88" s="963"/>
      <c r="AO88" s="963"/>
      <c r="AP88" s="959">
        <v>63852</v>
      </c>
      <c r="AQ88" s="959"/>
      <c r="AR88" s="959"/>
      <c r="AS88" s="959"/>
      <c r="AT88" s="959"/>
      <c r="AU88" s="959">
        <v>1160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1396473</v>
      </c>
      <c r="AB110" s="889"/>
      <c r="AC110" s="889"/>
      <c r="AD110" s="889"/>
      <c r="AE110" s="890"/>
      <c r="AF110" s="891">
        <v>1377268</v>
      </c>
      <c r="AG110" s="889"/>
      <c r="AH110" s="889"/>
      <c r="AI110" s="889"/>
      <c r="AJ110" s="890"/>
      <c r="AK110" s="891">
        <v>1342312</v>
      </c>
      <c r="AL110" s="889"/>
      <c r="AM110" s="889"/>
      <c r="AN110" s="889"/>
      <c r="AO110" s="890"/>
      <c r="AP110" s="892">
        <v>21.4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10205142</v>
      </c>
      <c r="BR110" s="842"/>
      <c r="BS110" s="842"/>
      <c r="BT110" s="842"/>
      <c r="BU110" s="842"/>
      <c r="BV110" s="842">
        <v>10426635</v>
      </c>
      <c r="BW110" s="842"/>
      <c r="BX110" s="842"/>
      <c r="BY110" s="842"/>
      <c r="BZ110" s="842"/>
      <c r="CA110" s="842">
        <v>10490158</v>
      </c>
      <c r="CB110" s="842"/>
      <c r="CC110" s="842"/>
      <c r="CD110" s="842"/>
      <c r="CE110" s="842"/>
      <c r="CF110" s="866">
        <v>167.5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2261690</v>
      </c>
      <c r="BR112" s="817"/>
      <c r="BS112" s="817"/>
      <c r="BT112" s="817"/>
      <c r="BU112" s="817"/>
      <c r="BV112" s="817">
        <v>1160969</v>
      </c>
      <c r="BW112" s="817"/>
      <c r="BX112" s="817"/>
      <c r="BY112" s="817"/>
      <c r="BZ112" s="817"/>
      <c r="CA112" s="817">
        <v>1087172</v>
      </c>
      <c r="CB112" s="817"/>
      <c r="CC112" s="817"/>
      <c r="CD112" s="817"/>
      <c r="CE112" s="817"/>
      <c r="CF112" s="875">
        <v>17.399999999999999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288473</v>
      </c>
      <c r="AB113" s="919"/>
      <c r="AC113" s="919"/>
      <c r="AD113" s="919"/>
      <c r="AE113" s="920"/>
      <c r="AF113" s="921">
        <v>87720</v>
      </c>
      <c r="AG113" s="919"/>
      <c r="AH113" s="919"/>
      <c r="AI113" s="919"/>
      <c r="AJ113" s="920"/>
      <c r="AK113" s="921">
        <v>91121</v>
      </c>
      <c r="AL113" s="919"/>
      <c r="AM113" s="919"/>
      <c r="AN113" s="919"/>
      <c r="AO113" s="920"/>
      <c r="AP113" s="922">
        <v>1.5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439594</v>
      </c>
      <c r="BR113" s="817"/>
      <c r="BS113" s="817"/>
      <c r="BT113" s="817"/>
      <c r="BU113" s="817"/>
      <c r="BV113" s="817">
        <v>1319482</v>
      </c>
      <c r="BW113" s="817"/>
      <c r="BX113" s="817"/>
      <c r="BY113" s="817"/>
      <c r="BZ113" s="817"/>
      <c r="CA113" s="817">
        <v>1160667</v>
      </c>
      <c r="CB113" s="817"/>
      <c r="CC113" s="817"/>
      <c r="CD113" s="817"/>
      <c r="CE113" s="817"/>
      <c r="CF113" s="875">
        <v>18.5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111268</v>
      </c>
      <c r="AB114" s="780"/>
      <c r="AC114" s="780"/>
      <c r="AD114" s="780"/>
      <c r="AE114" s="781"/>
      <c r="AF114" s="782">
        <v>261274</v>
      </c>
      <c r="AG114" s="780"/>
      <c r="AH114" s="780"/>
      <c r="AI114" s="780"/>
      <c r="AJ114" s="781"/>
      <c r="AK114" s="782">
        <v>256325</v>
      </c>
      <c r="AL114" s="780"/>
      <c r="AM114" s="780"/>
      <c r="AN114" s="780"/>
      <c r="AO114" s="781"/>
      <c r="AP114" s="824">
        <v>4.0999999999999996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1307643</v>
      </c>
      <c r="BR114" s="817"/>
      <c r="BS114" s="817"/>
      <c r="BT114" s="817"/>
      <c r="BU114" s="817"/>
      <c r="BV114" s="817">
        <v>1457853</v>
      </c>
      <c r="BW114" s="817"/>
      <c r="BX114" s="817"/>
      <c r="BY114" s="817"/>
      <c r="BZ114" s="817"/>
      <c r="CA114" s="817">
        <v>1382346</v>
      </c>
      <c r="CB114" s="817"/>
      <c r="CC114" s="817"/>
      <c r="CD114" s="817"/>
      <c r="CE114" s="817"/>
      <c r="CF114" s="875">
        <v>22.1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2384</v>
      </c>
      <c r="AB115" s="919"/>
      <c r="AC115" s="919"/>
      <c r="AD115" s="919"/>
      <c r="AE115" s="920"/>
      <c r="AF115" s="921">
        <v>25079</v>
      </c>
      <c r="AG115" s="919"/>
      <c r="AH115" s="919"/>
      <c r="AI115" s="919"/>
      <c r="AJ115" s="920"/>
      <c r="AK115" s="921">
        <v>25916</v>
      </c>
      <c r="AL115" s="919"/>
      <c r="AM115" s="919"/>
      <c r="AN115" s="919"/>
      <c r="AO115" s="920"/>
      <c r="AP115" s="922">
        <v>0.4</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1798598</v>
      </c>
      <c r="AB117" s="903"/>
      <c r="AC117" s="903"/>
      <c r="AD117" s="903"/>
      <c r="AE117" s="904"/>
      <c r="AF117" s="905">
        <v>1751341</v>
      </c>
      <c r="AG117" s="903"/>
      <c r="AH117" s="903"/>
      <c r="AI117" s="903"/>
      <c r="AJ117" s="904"/>
      <c r="AK117" s="905">
        <v>1715674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14214069</v>
      </c>
      <c r="BR119" s="845"/>
      <c r="BS119" s="845"/>
      <c r="BT119" s="845"/>
      <c r="BU119" s="845"/>
      <c r="BV119" s="845">
        <v>14364939</v>
      </c>
      <c r="BW119" s="845"/>
      <c r="BX119" s="845"/>
      <c r="BY119" s="845"/>
      <c r="BZ119" s="845"/>
      <c r="CA119" s="845">
        <v>14120343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3830159</v>
      </c>
      <c r="BR120" s="842"/>
      <c r="BS120" s="842"/>
      <c r="BT120" s="842"/>
      <c r="BU120" s="842"/>
      <c r="BV120" s="842">
        <v>3889944</v>
      </c>
      <c r="BW120" s="842"/>
      <c r="BX120" s="842"/>
      <c r="BY120" s="842"/>
      <c r="BZ120" s="842"/>
      <c r="CA120" s="842">
        <v>3818208</v>
      </c>
      <c r="CB120" s="842"/>
      <c r="CC120" s="842"/>
      <c r="CD120" s="842"/>
      <c r="CE120" s="842"/>
      <c r="CF120" s="866">
        <v>61</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1066838</v>
      </c>
      <c r="DH120" s="842"/>
      <c r="DI120" s="842"/>
      <c r="DJ120" s="842"/>
      <c r="DK120" s="842"/>
      <c r="DL120" s="842">
        <v>1076500</v>
      </c>
      <c r="DM120" s="842"/>
      <c r="DN120" s="842"/>
      <c r="DO120" s="842"/>
      <c r="DP120" s="842"/>
      <c r="DQ120" s="842">
        <v>1087172</v>
      </c>
      <c r="DR120" s="842"/>
      <c r="DS120" s="842"/>
      <c r="DT120" s="842"/>
      <c r="DU120" s="842"/>
      <c r="DV120" s="843">
        <v>17.399999999999999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4324</v>
      </c>
      <c r="BR121" s="817"/>
      <c r="BS121" s="817"/>
      <c r="BT121" s="817"/>
      <c r="BU121" s="817"/>
      <c r="BV121" s="817">
        <v>1741</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10325116</v>
      </c>
      <c r="BR122" s="845"/>
      <c r="BS122" s="845"/>
      <c r="BT122" s="845"/>
      <c r="BU122" s="845"/>
      <c r="BV122" s="845">
        <v>10377369</v>
      </c>
      <c r="BW122" s="845"/>
      <c r="BX122" s="845"/>
      <c r="BY122" s="845"/>
      <c r="BZ122" s="845"/>
      <c r="CA122" s="845">
        <v>10158277</v>
      </c>
      <c r="CB122" s="845"/>
      <c r="CC122" s="845"/>
      <c r="CD122" s="845"/>
      <c r="CE122" s="845"/>
      <c r="CF122" s="846">
        <v>162.19999999999999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14159599</v>
      </c>
      <c r="BR123" s="833"/>
      <c r="BS123" s="833"/>
      <c r="BT123" s="833"/>
      <c r="BU123" s="833"/>
      <c r="BV123" s="833">
        <v>14269054</v>
      </c>
      <c r="BW123" s="833"/>
      <c r="BX123" s="833"/>
      <c r="BY123" s="833"/>
      <c r="BZ123" s="833"/>
      <c r="CA123" s="833">
        <v>13976485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195</v>
      </c>
      <c r="AB124" s="780"/>
      <c r="AC124" s="780"/>
      <c r="AD124" s="780"/>
      <c r="AE124" s="781"/>
      <c r="AF124" s="782">
        <v>103</v>
      </c>
      <c r="AG124" s="780"/>
      <c r="AH124" s="780"/>
      <c r="AI124" s="780"/>
      <c r="AJ124" s="781"/>
      <c r="AK124" s="782">
        <v>1220</v>
      </c>
      <c r="AL124" s="780"/>
      <c r="AM124" s="780"/>
      <c r="AN124" s="780"/>
      <c r="AO124" s="781"/>
      <c r="AP124" s="824">
        <v>0</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0.8</v>
      </c>
      <c r="BR124" s="831"/>
      <c r="BS124" s="831"/>
      <c r="BT124" s="831"/>
      <c r="BU124" s="831"/>
      <c r="BV124" s="831">
        <v>1.5</v>
      </c>
      <c r="BW124" s="831"/>
      <c r="BX124" s="831"/>
      <c r="BY124" s="831"/>
      <c r="BZ124" s="831"/>
      <c r="CA124" s="831">
        <v>2.2000000000000002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1194852</v>
      </c>
      <c r="DH124" s="764"/>
      <c r="DI124" s="764"/>
      <c r="DJ124" s="764"/>
      <c r="DK124" s="765"/>
      <c r="DL124" s="766">
        <v>84469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2189</v>
      </c>
      <c r="AB127" s="780"/>
      <c r="AC127" s="780"/>
      <c r="AD127" s="780"/>
      <c r="AE127" s="781"/>
      <c r="AF127" s="782">
        <v>24976</v>
      </c>
      <c r="AG127" s="780"/>
      <c r="AH127" s="780"/>
      <c r="AI127" s="780"/>
      <c r="AJ127" s="781"/>
      <c r="AK127" s="782">
        <v>24696</v>
      </c>
      <c r="AL127" s="780"/>
      <c r="AM127" s="780"/>
      <c r="AN127" s="780"/>
      <c r="AO127" s="781"/>
      <c r="AP127" s="824">
        <v>0.4</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150</v>
      </c>
      <c r="AB128" s="801"/>
      <c r="AC128" s="801"/>
      <c r="AD128" s="801"/>
      <c r="AE128" s="802"/>
      <c r="AF128" s="803">
        <v>8136</v>
      </c>
      <c r="AG128" s="801"/>
      <c r="AH128" s="801"/>
      <c r="AI128" s="801"/>
      <c r="AJ128" s="802"/>
      <c r="AK128" s="803">
        <v>16163</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13.92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7286266</v>
      </c>
      <c r="AB129" s="780"/>
      <c r="AC129" s="780"/>
      <c r="AD129" s="780"/>
      <c r="AE129" s="781"/>
      <c r="AF129" s="782">
        <v>7277747</v>
      </c>
      <c r="AG129" s="780"/>
      <c r="AH129" s="780"/>
      <c r="AI129" s="780"/>
      <c r="AJ129" s="781"/>
      <c r="AK129" s="782">
        <v>7396970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18.920000000000002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1194580</v>
      </c>
      <c r="AB130" s="780"/>
      <c r="AC130" s="780"/>
      <c r="AD130" s="780"/>
      <c r="AE130" s="781"/>
      <c r="AF130" s="782">
        <v>1157044</v>
      </c>
      <c r="AG130" s="780"/>
      <c r="AH130" s="780"/>
      <c r="AI130" s="780"/>
      <c r="AJ130" s="781"/>
      <c r="AK130" s="782">
        <v>1134590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9.5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6091686</v>
      </c>
      <c r="AB131" s="764"/>
      <c r="AC131" s="764"/>
      <c r="AD131" s="764"/>
      <c r="AE131" s="765"/>
      <c r="AF131" s="766">
        <v>6120703</v>
      </c>
      <c r="AG131" s="764"/>
      <c r="AH131" s="764"/>
      <c r="AI131" s="764"/>
      <c r="AJ131" s="765"/>
      <c r="AK131" s="766">
        <v>6262380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2.2000000000000002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9.9129863230000002</v>
      </c>
      <c r="AB132" s="745"/>
      <c r="AC132" s="745"/>
      <c r="AD132" s="745"/>
      <c r="AE132" s="746"/>
      <c r="AF132" s="747">
        <v>9.5766940500000004</v>
      </c>
      <c r="AG132" s="745"/>
      <c r="AH132" s="745"/>
      <c r="AI132" s="745"/>
      <c r="AJ132" s="746"/>
      <c r="AK132" s="747">
        <v>9.0208674660000003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9.5</v>
      </c>
      <c r="AB133" s="724"/>
      <c r="AC133" s="724"/>
      <c r="AD133" s="724"/>
      <c r="AE133" s="725"/>
      <c r="AF133" s="723">
        <v>9.3000000000000007</v>
      </c>
      <c r="AG133" s="724"/>
      <c r="AH133" s="724"/>
      <c r="AI133" s="724"/>
      <c r="AJ133" s="725"/>
      <c r="AK133" s="723">
        <v>9.5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hH9oYtMduOgcofzhuakrn2S5QBO0mzdbtdseITwMoYDxxkjFuImBxX7HTyqaeoPBAsD7zpUjDYTOQnPMRbGg==" saltValue="g6EvqRHN4fWXZ8c6Hxwg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9zfbUrWV0rzP3g1Qtzu4cKzaaLEBc2n14R6XbWj3C1j29n62iCEsdOsBMJz/TUbi6LimXkcZ7nPYS24qCzB4A==" saltValue="OyKiZAADp8gVrTnBv2SD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6R5MHltG4XMnlCimaLUXXRgstrg21iP2ToUiY4RpiF9Lm17tx7J0NUSGQaJVQfn7+dbyXtabd8gzv0/i1BWyg==" saltValue="oY0JEl6Z0vADnMSHVvD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sqref="A1:A1048576"/>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1773781</v>
      </c>
      <c r="AP9" s="269">
        <v>122170</v>
      </c>
      <c r="AQ9" s="270">
        <v>138750</v>
      </c>
      <c r="AR9" s="271">
        <v>-11.9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6092</v>
      </c>
      <c r="AP10" s="272">
        <v>420</v>
      </c>
      <c r="AQ10" s="273">
        <v>15826</v>
      </c>
      <c r="AR10" s="274">
        <v>-97.3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2916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106961</v>
      </c>
      <c r="AP13" s="272">
        <v>7367</v>
      </c>
      <c r="AQ13" s="273">
        <v>5014</v>
      </c>
      <c r="AR13" s="274">
        <v>46.9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9639</v>
      </c>
      <c r="AP14" s="272">
        <v>664</v>
      </c>
      <c r="AQ14" s="273">
        <v>1914</v>
      </c>
      <c r="AR14" s="274">
        <v>-65.3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-100857</v>
      </c>
      <c r="AP15" s="272">
        <v>-6947</v>
      </c>
      <c r="AQ15" s="273">
        <v>-7724</v>
      </c>
      <c r="AR15" s="274">
        <v>-10.1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1795616</v>
      </c>
      <c r="AP16" s="272">
        <v>123674</v>
      </c>
      <c r="AQ16" s="273">
        <v>156695</v>
      </c>
      <c r="AR16" s="274">
        <v>-21.1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11.78</v>
      </c>
      <c r="AP21" s="286">
        <v>13.24</v>
      </c>
      <c r="AQ21" s="287">
        <v>-1.46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95.9</v>
      </c>
      <c r="AP22" s="291">
        <v>95.2</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1342312</v>
      </c>
      <c r="AP32" s="300">
        <v>92452</v>
      </c>
      <c r="AQ32" s="301">
        <v>83272</v>
      </c>
      <c r="AR32" s="302">
        <v>11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91121</v>
      </c>
      <c r="AP35" s="300">
        <v>6276</v>
      </c>
      <c r="AQ35" s="301">
        <v>16739</v>
      </c>
      <c r="AR35" s="302">
        <v>-62.5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256325</v>
      </c>
      <c r="AP36" s="300">
        <v>17654</v>
      </c>
      <c r="AQ36" s="301">
        <v>3400</v>
      </c>
      <c r="AR36" s="302">
        <v>419.2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25916</v>
      </c>
      <c r="AP37" s="300">
        <v>1785</v>
      </c>
      <c r="AQ37" s="301">
        <v>1033</v>
      </c>
      <c r="AR37" s="302">
        <v>72.8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14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-16163</v>
      </c>
      <c r="AP39" s="300">
        <v>-1113</v>
      </c>
      <c r="AQ39" s="301">
        <v>-1917</v>
      </c>
      <c r="AR39" s="302">
        <v>-41.9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-1134590</v>
      </c>
      <c r="AP40" s="300">
        <v>-78145</v>
      </c>
      <c r="AQ40" s="301">
        <v>-69414</v>
      </c>
      <c r="AR40" s="302">
        <v>12.6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564921</v>
      </c>
      <c r="AP41" s="300">
        <v>38909</v>
      </c>
      <c r="AQ41" s="301">
        <v>33127</v>
      </c>
      <c r="AR41" s="302">
        <v>17.5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1199342</v>
      </c>
      <c r="AN51" s="322">
        <v>76270</v>
      </c>
      <c r="AO51" s="323">
        <v>-30.9</v>
      </c>
      <c r="AP51" s="324">
        <v>125418</v>
      </c>
      <c r="AQ51" s="325">
        <v>10.6</v>
      </c>
      <c r="AR51" s="326">
        <v>-41.5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710160</v>
      </c>
      <c r="AN52" s="330">
        <v>45161</v>
      </c>
      <c r="AO52" s="331">
        <v>20.5</v>
      </c>
      <c r="AP52" s="332">
        <v>60445</v>
      </c>
      <c r="AQ52" s="333">
        <v>2.9</v>
      </c>
      <c r="AR52" s="334">
        <v>17.600000000000001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2628971</v>
      </c>
      <c r="AN53" s="322">
        <v>170138</v>
      </c>
      <c r="AO53" s="323">
        <v>123.1</v>
      </c>
      <c r="AP53" s="324">
        <v>108384</v>
      </c>
      <c r="AQ53" s="325">
        <v>-13.6</v>
      </c>
      <c r="AR53" s="326">
        <v>136.69999999999999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1819983</v>
      </c>
      <c r="AN54" s="330">
        <v>117783</v>
      </c>
      <c r="AO54" s="331">
        <v>160.80000000000001</v>
      </c>
      <c r="AP54" s="332">
        <v>51153</v>
      </c>
      <c r="AQ54" s="333">
        <v>-15.4</v>
      </c>
      <c r="AR54" s="334">
        <v>176.2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1188954</v>
      </c>
      <c r="AN55" s="322">
        <v>78391</v>
      </c>
      <c r="AO55" s="323">
        <v>-53.9</v>
      </c>
      <c r="AP55" s="324">
        <v>80959</v>
      </c>
      <c r="AQ55" s="325">
        <v>-25.3</v>
      </c>
      <c r="AR55" s="326">
        <v>-28.6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761763</v>
      </c>
      <c r="AN56" s="330">
        <v>50225</v>
      </c>
      <c r="AO56" s="331">
        <v>-57.4</v>
      </c>
      <c r="AP56" s="332">
        <v>43928</v>
      </c>
      <c r="AQ56" s="333">
        <v>-14.1</v>
      </c>
      <c r="AR56" s="334">
        <v>-43.3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2088486</v>
      </c>
      <c r="AN57" s="322">
        <v>140724</v>
      </c>
      <c r="AO57" s="323">
        <v>79.5</v>
      </c>
      <c r="AP57" s="324">
        <v>117242</v>
      </c>
      <c r="AQ57" s="325">
        <v>44.8</v>
      </c>
      <c r="AR57" s="326">
        <v>34.700000000000003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1658460</v>
      </c>
      <c r="AN58" s="330">
        <v>111749</v>
      </c>
      <c r="AO58" s="331">
        <v>122.5</v>
      </c>
      <c r="AP58" s="332">
        <v>59234</v>
      </c>
      <c r="AQ58" s="333">
        <v>34.799999999999997</v>
      </c>
      <c r="AR58" s="334">
        <v>87.7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1917715</v>
      </c>
      <c r="AN59" s="322">
        <v>132083</v>
      </c>
      <c r="AO59" s="323">
        <v>-6.1</v>
      </c>
      <c r="AP59" s="324">
        <v>113894</v>
      </c>
      <c r="AQ59" s="325">
        <v>-2.9</v>
      </c>
      <c r="AR59" s="326">
        <v>-3.2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1378610</v>
      </c>
      <c r="AN60" s="330">
        <v>94952</v>
      </c>
      <c r="AO60" s="331">
        <v>-15</v>
      </c>
      <c r="AP60" s="332">
        <v>65544</v>
      </c>
      <c r="AQ60" s="333">
        <v>10.7</v>
      </c>
      <c r="AR60" s="334">
        <v>-25.7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1804694</v>
      </c>
      <c r="AN61" s="337">
        <v>119521</v>
      </c>
      <c r="AO61" s="338">
        <v>22.3</v>
      </c>
      <c r="AP61" s="339">
        <v>109179</v>
      </c>
      <c r="AQ61" s="340">
        <v>2.7</v>
      </c>
      <c r="AR61" s="326">
        <v>19.600000000000001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1265795</v>
      </c>
      <c r="AN62" s="330">
        <v>83974</v>
      </c>
      <c r="AO62" s="331">
        <v>46.3</v>
      </c>
      <c r="AP62" s="332">
        <v>56061</v>
      </c>
      <c r="AQ62" s="333">
        <v>3.8</v>
      </c>
      <c r="AR62" s="334">
        <v>42.5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YldN/aFWpNGrQNkAf5kPVI538u8+CFqc27YIZYWsnyoPislaUiIYVf5/KtMi106oziF02S/rfiMos6aIqT9/Q==" saltValue="3lQE4HsHIPnDdJsz0O5J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bRWKxntJplmHLOR4E/F4iEU94a43DeRJRArfbOezgBx+dEcuBmqlzkWBzBQiqjXzXd13nWHIn2TQnJeTShhbsw==" saltValue="rd2bsdtcyNDllLP+r2aw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OlV/HZF7sWdXoNtgx9YsU7cBqG3EabYkWYVUaKusiXt2E+0iVu9reW8tRiCSh3QMNIOTxljPoIuwnhSUjHDkw==" saltValue="XVSOuu07IFr7B8UXq3Zk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29.24</v>
      </c>
      <c r="G47" s="12">
        <v>30.86</v>
      </c>
      <c r="H47" s="12">
        <v>33.159999999999997</v>
      </c>
      <c r="I47" s="12">
        <v>32.32</v>
      </c>
      <c r="J47" s="13">
        <v>29.68</v>
      </c>
    </row>
    <row r="48" spans="2:10" ht="57.75" customHeight="1" x14ac:dyDescent="0.15">
      <c r="B48" s="14"/>
      <c r="C48" s="1141" t="s">
        <v>4</v>
      </c>
      <c r="D48" s="1141"/>
      <c r="E48" s="1142"/>
      <c r="F48" s="15">
        <v>3.73</v>
      </c>
      <c r="G48" s="16">
        <v>4.96</v>
      </c>
      <c r="H48" s="16">
        <v>6.21</v>
      </c>
      <c r="I48" s="16">
        <v>4.53</v>
      </c>
      <c r="J48" s="17">
        <v>3.21</v>
      </c>
    </row>
    <row r="49" spans="2:10" ht="57.75" customHeight="1" thickBot="1" x14ac:dyDescent="0.2">
      <c r="B49" s="18"/>
      <c r="C49" s="1143" t="s">
        <v>5</v>
      </c>
      <c r="D49" s="1143"/>
      <c r="E49" s="1144"/>
      <c r="F49" s="19" t="s">
        <v>530</v>
      </c>
      <c r="G49" s="20">
        <v>1.93</v>
      </c>
      <c r="H49" s="20">
        <v>0.28999999999999998</v>
      </c>
      <c r="I49" s="20" t="s">
        <v>531</v>
      </c>
      <c r="J49" s="21" t="s">
        <v>532</v>
      </c>
    </row>
    <row r="50" spans="2:10" x14ac:dyDescent="0.15"/>
  </sheetData>
  <sheetProtection algorithmName="SHA-512" hashValue="13EmBDC0PJYouENY+PR8I19NRlgoIZLL4P3dClniXKXg14/LUSsK6FPME90GBSEi8MLt15x7Y1/iQTOr3QOhzw==" saltValue="LtPWvSqy5U0h6XOj7UA1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2026-03-17T05:57:17Z</cp:lastPrinted>
  <dcterms:created xsi:type="dcterms:W3CDTF">2026-02-23T08:33:14Z</dcterms:created>
  <dcterms:modified xsi:type="dcterms:W3CDTF">2026-03-17T08:19:48Z</dcterms:modified>
  <cp:category/>
</cp:coreProperties>
</file>