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10.1.1.11\世羅町\財政課\□町ＨＰ掲載原稿\財政状況資料集\Ｒ04年度分\当初\"/>
    </mc:Choice>
  </mc:AlternateContent>
  <xr:revisionPtr revIDLastSave="0" documentId="13_ncr:1_{889F705E-C29F-4F2D-8F79-DE8CCF62E1A1}" xr6:coauthVersionLast="36" xr6:coauthVersionMax="36" xr10:uidLastSave="{00000000-0000-0000-0000-000000000000}"/>
  <bookViews>
    <workbookView xWindow="0" yWindow="0" windowWidth="28800" windowHeight="12135"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P23" i="12"/>
  <c r="AA23" i="12"/>
  <c r="V23" i="12"/>
  <c r="Q23" i="12"/>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C35" i="10"/>
  <c r="CO34" i="10"/>
  <c r="BW34" i="10"/>
  <c r="BW35" i="10" s="1"/>
  <c r="BW36" i="10" s="1"/>
  <c r="BW37" i="10" s="1"/>
  <c r="BW38" i="10" s="1"/>
  <c r="BW39" i="10" s="1"/>
  <c r="BW40"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calcChain>
</file>

<file path=xl/sharedStrings.xml><?xml version="1.0" encoding="utf-8"?>
<sst xmlns="http://schemas.openxmlformats.org/spreadsheetml/2006/main" count="1075" uniqueCount="601">
  <si>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</si>
  <si>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</si>
  <si>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</si>
  <si>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</si>
  <si>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</si>
  <si>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</si>
  <si>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</si>
  <si>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</si>
  <si>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</si>
  <si>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</si>
  <si>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</si>
  <si>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</si>
  <si>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</si>
  <si>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</si>
  <si>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</si>
  <si>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</si>
  <si>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</si>
  <si>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</si>
  <si>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</si>
  <si>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</si>
  <si>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</si>
  <si>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</si>
  <si>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</si>
  <si>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</si>
  <si>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</si>
  <si>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</si>
  <si>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</si>
  <si>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</si>
  <si>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</si>
  <si>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</si>
  <si>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</si>
  <si>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</si>
  <si>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</si>
  <si>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</si>
  <si>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</si>
  <si>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</si>
  <si>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</si>
  <si>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</si>
  <si>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</si>
  <si>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</si>
  <si>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</si>
  <si>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</si>
  <si>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</si>
  <si>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</si>
  <si>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</si>
  <si>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</si>
  <si>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</si>
  <si>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</si>
  <si>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</si>
  <si>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</si>
  <si>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</si>
  <si>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</si>
  <si>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</si>
  <si>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</si>
  <si>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</si>
  <si>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</si>
  <si>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</si>
  <si>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</si>
  <si>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</si>
  <si>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</si>
  <si>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</si>
  <si>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</si>
  <si>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</si>
  <si>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</si>
  <si>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</si>
  <si>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</si>
  <si>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</si>
  <si>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</si>
  <si>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</si>
  <si>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</si>
  <si>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</si>
  <si>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</si>
  <si>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</si>
  <si>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</si>
  <si>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</si>
  <si>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</si>
  <si>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</si>
  <si>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</si>
  <si>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</si>
  <si>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</si>
  <si>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</si>
  <si>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</si>
  <si>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</si>
  <si>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</si>
  <si>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</si>
  <si>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</si>
  <si>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</si>
  <si>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</si>
  <si>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</si>
  <si>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</si>
  <si>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</si>
  <si>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</si>
  <si>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</si>
  <si>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</si>
  <si>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</si>
  <si>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</si>
  <si>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</si>
  <si>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</si>
  <si>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世羅町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</si>
  <si>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</si>
  <si>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</si>
  <si>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</si>
  <si>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</si>
  <si>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</si>
  <si>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</si>
  <si>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</si>
  <si>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</si>
  <si>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</si>
  <si>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</si>
  <si>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</si>
  <si>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</si>
  <si>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</si>
  <si>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</si>
  <si>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</si>
  <si>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</si>
  <si>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</si>
  <si>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</si>
  <si>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</si>
  <si>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</si>
  <si>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</si>
  <si>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</si>
  <si>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</si>
  <si>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</si>
  <si>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</si>
  <si>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</si>
  <si>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</si>
  <si>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</si>
  <si>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</si>
  <si>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</si>
  <si>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</si>
  <si>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</si>
  <si>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</si>
  <si>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</si>
  <si>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</si>
  <si>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</si>
  <si>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</si>
  <si>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</si>
  <si>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</si>
  <si>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</si>
  <si>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</si>
  <si>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</si>
  <si>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</si>
  <si>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</si>
  <si>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</si>
  <si>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</si>
  <si>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</si>
  <si>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</si>
  <si>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</si>
  <si>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</si>
  <si>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</si>
  <si>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</si>
  <si>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</si>
  <si>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</si>
  <si>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</si>
  <si>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</si>
  <si>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</si>
  <si>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</si>
  <si>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</si>
  <si>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</si>
  <si>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</si>
  <si>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</si>
  <si>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</si>
  <si>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</si>
  <si>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</si>
  <si>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</si>
  <si>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</si>
  <si>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</si>
  <si>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</si>
  <si>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</si>
  <si>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</si>
  <si>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</si>
  <si>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</si>
  <si>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</si>
  <si>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</si>
  <si>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</si>
  <si>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</si>
  <si>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</si>
  <si>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</si>
  <si>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</si>
  <si>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</si>
  <si>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</si>
  <si>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</si>
  <si>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</si>
  <si>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</si>
  <si>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</si>
  <si>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</si>
  <si>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</si>
  <si>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</si>
  <si>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</si>
  <si>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</si>
  <si>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</si>
  <si>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</si>
  <si>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</si>
  <si>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</si>
  <si>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</si>
  <si>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</si>
  <si>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</si>
  <si>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</si>
  <si>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</si>
  <si>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</si>
  <si>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</si>
  <si>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</si>
  <si>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</si>
  <si>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</si>
  <si>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</si>
  <si>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</si>
  <si>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</si>
  <si>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</si>
  <si>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</si>
  <si>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</si>
  <si>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</si>
  <si>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</si>
  <si>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広島県世羅町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</si>
  <si>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</si>
  <si>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</si>
  <si>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</si>
  <si>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</si>
  <si>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</si>
  <si>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</si>
  <si>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</si>
  <si>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</si>
  <si>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</si>
  <si>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</si>
  <si>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</si>
  <si>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</si>
  <si>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</si>
  <si>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</si>
  <si>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</si>
  <si>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</si>
  <si>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</si>
  <si>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</si>
  <si>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</si>
  <si>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</si>
  <si>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</si>
  <si>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</si>
  <si>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</si>
  <si>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</si>
  <si>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</si>
  <si>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</si>
  <si>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</si>
  <si>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</si>
  <si>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</si>
  <si>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</si>
  <si>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</si>
  <si>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</si>
  <si>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</si>
  <si>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</si>
  <si>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</si>
  <si>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</si>
  <si>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</si>
  <si>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</si>
  <si>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</si>
  <si>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</si>
  <si>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</si>
  <si>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</si>
  <si>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</si>
  <si>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</si>
  <si>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</si>
  <si>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</si>
  <si>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</si>
  <si>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</si>
  <si>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</si>
  <si>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</si>
  <si>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</si>
  <si>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</si>
  <si>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</si>
  <si>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</si>
  <si>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</si>
  <si>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</si>
  <si>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</si>
  <si>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</si>
  <si>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</si>
  <si>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</si>
  <si>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</si>
  <si>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</si>
  <si>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</si>
  <si>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</si>
  <si>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</si>
  <si>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</si>
  <si>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</si>
  <si>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</si>
  <si>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</si>
  <si>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</si>
  <si>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</si>
  <si>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</si>
  <si>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</si>
  <si>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</si>
  <si>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</si>
  <si>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</si>
  <si>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</si>
  <si>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</si>
  <si>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</si>
  <si>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</si>
  <si>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</si>
  <si>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</si>
  <si>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</si>
  <si>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</si>
  <si>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</si>
  <si>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</si>
  <si>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</si>
  <si>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</si>
  <si>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</si>
  <si>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</si>
  <si>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</si>
  <si>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</si>
  <si>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</si>
  <si>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</si>
  <si>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</si>
  <si>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</si>
  <si>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</si>
  <si>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</si>
  <si>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</si>
  <si>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</si>
  <si>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</si>
  <si>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</si>
  <si>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</si>
  <si>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</si>
  <si>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</si>
  <si>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</si>
  <si>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</si>
  <si>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</si>
  <si>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</si>
  <si>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</si>
  <si>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</si>
  <si>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</si>
  <si>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</si>
  <si>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</si>
  <si>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</si>
  <si>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</si>
  <si>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</si>
  <si>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</si>
  <si>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</si>
  <si>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</si>
  <si>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</si>
  <si>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</si>
  <si>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</si>
  <si>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下水道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</si>
  <si>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</si>
  <si>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</si>
  <si>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</si>
  <si>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</si>
  <si>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</si>
  <si>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</si>
  <si>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</si>
  <si>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</si>
  <si>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</si>
  <si>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</si>
  <si>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</si>
  <si>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</si>
  <si>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</si>
  <si>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</si>
  <si>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</si>
  <si>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</si>
  <si>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</si>
  <si>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</si>
  <si>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</si>
  <si>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</si>
  <si>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</si>
  <si>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</si>
  <si>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</si>
  <si>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</si>
  <si>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</si>
  <si>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</si>
  <si>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</si>
  <si>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</si>
  <si>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</si>
  <si>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広島県世羅町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</si>
  <si>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</si>
  <si>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</si>
  <si>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</si>
  <si>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</si>
  <si>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</si>
  <si>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</si>
  <si>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</si>
  <si>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</si>
  <si>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</si>
  <si>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</si>
  <si>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</si>
  <si>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</si>
  <si>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</si>
  <si>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</si>
  <si>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</si>
  <si>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</si>
  <si>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</si>
  <si>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</si>
  <si>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</si>
  <si>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</si>
  <si>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</si>
  <si>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</si>
  <si>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</si>
  <si>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</si>
  <si>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</si>
  <si>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</si>
  <si>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</si>
  <si>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</si>
  <si>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</si>
  <si>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</si>
  <si>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</si>
  <si>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</si>
  <si>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</si>
  <si>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</si>
  <si>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</si>
  <si>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後期高齢者医療制度特別会計</t>
    <phoneticPr fontId="5"/>
  </si>
  <si>
    <t>介護保険事業特別会計</t>
    <phoneticPr fontId="5"/>
  </si>
  <si>
    <t>介護サービス事業特別会計</t>
    <phoneticPr fontId="5"/>
  </si>
  <si>
    <t>上水道事業会計</t>
    <phoneticPr fontId="5"/>
  </si>
  <si>
    <t>法適用企業</t>
    <phoneticPr fontId="5"/>
  </si>
  <si>
    <t>公共下水道事業会計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</si>
  <si>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</si>
  <si>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</si>
  <si>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</si>
  <si>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</si>
  <si>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</si>
  <si>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</si>
  <si>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</si>
  <si>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</si>
  <si>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</si>
  <si>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</si>
  <si>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</si>
  <si>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</si>
  <si>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</si>
  <si>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</si>
  <si>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</si>
  <si>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</si>
  <si>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</si>
  <si>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</si>
  <si>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</si>
  <si>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</si>
  <si>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</si>
  <si>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</si>
  <si>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</si>
  <si>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</si>
  <si>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</si>
  <si>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</si>
  <si>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</si>
  <si>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</si>
  <si>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</si>
  <si>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</si>
  <si>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</si>
  <si>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</si>
  <si>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</si>
  <si>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</si>
  <si>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</si>
  <si>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</si>
  <si>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</si>
  <si>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</si>
  <si>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</si>
  <si>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</si>
  <si>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</si>
  <si>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</si>
  <si>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</si>
  <si>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</si>
  <si>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</si>
  <si>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</si>
  <si>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</si>
  <si>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</si>
  <si>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</si>
  <si>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</si>
  <si>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</si>
  <si>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</si>
  <si>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</si>
  <si>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</si>
  <si>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</si>
  <si>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</si>
  <si>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</si>
  <si>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</si>
  <si>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</si>
  <si>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</si>
  <si>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</si>
  <si>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</si>
  <si>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</si>
  <si>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</si>
  <si>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</si>
  <si>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上水道事業会計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</si>
  <si>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</si>
  <si>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</si>
  <si>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</si>
  <si>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</si>
  <si>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</si>
  <si>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</si>
  <si>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</si>
  <si>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</si>
  <si>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</si>
  <si>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</si>
  <si>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</si>
  <si>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</si>
  <si>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</si>
  <si>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</si>
  <si>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</si>
  <si>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</si>
  <si>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</si>
  <si>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</si>
  <si>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</si>
  <si>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</si>
  <si>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</si>
  <si>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</si>
  <si>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</si>
  <si>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</si>
  <si>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</si>
  <si>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</si>
  <si>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</si>
  <si>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</si>
  <si>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</si>
  <si>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</si>
  <si>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</si>
  <si>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</si>
  <si>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</si>
  <si>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</si>
  <si>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</si>
  <si>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</si>
  <si>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</si>
  <si>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</si>
  <si>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</si>
  <si>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</si>
  <si>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</si>
  <si>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</si>
  <si>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</si>
  <si>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</si>
  <si>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</si>
  <si>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</si>
  <si>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</si>
  <si>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</si>
  <si>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</si>
  <si>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</si>
  <si>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</si>
  <si>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</si>
  <si>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</si>
  <si>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</si>
  <si>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</si>
  <si>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</si>
  <si>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</si>
  <si>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</si>
  <si>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</si>
  <si>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</si>
  <si>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</si>
  <si>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</si>
  <si>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</si>
  <si>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</si>
  <si>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</si>
  <si>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</si>
  <si>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</si>
  <si>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</si>
  <si>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</si>
  <si>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</si>
  <si>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</si>
  <si>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</si>
  <si>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</si>
  <si>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</si>
  <si>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</si>
  <si>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</si>
  <si>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</si>
  <si>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</si>
  <si>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</si>
  <si>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</si>
  <si>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</si>
  <si>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</si>
  <si>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</si>
  <si>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</si>
  <si>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</si>
  <si>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</si>
  <si>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</si>
  <si>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</si>
  <si>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</si>
  <si>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</si>
  <si>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</si>
  <si>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</si>
  <si>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</si>
  <si>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6.18</t>
  </si>
  <si>
    <t>▲ 11.46</t>
  </si>
  <si>
    <t>▲ 5.74</t>
  </si>
  <si>
    <t>▲ 3.03</t>
  </si>
  <si>
    <t>上水道事業会計</t>
  </si>
  <si>
    <t>一般会計</t>
  </si>
  <si>
    <t>公共下水道事業会計</t>
  </si>
  <si>
    <t>介護保険事業特別会計</t>
  </si>
  <si>
    <t>国民健康保険事業特別会計</t>
  </si>
  <si>
    <t>後期高齢者医療制度特別会計</t>
  </si>
  <si>
    <t>介護サービス事業特別会計</t>
  </si>
  <si>
    <t>農業集落排水事業特別会計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</si>
  <si>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</si>
  <si>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</si>
  <si>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</si>
  <si>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</si>
  <si>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</si>
  <si>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</si>
  <si>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</si>
  <si>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</si>
  <si>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
  </si>
  <si>
    <t>広島県後期高齢者医療広域連合（特別会計）</t>
    <rPh sb="0" eb="3">
      <t>ヒロシマケン</t>
    </rPh>
    <rPh sb="3" eb="5">
      <t>コウキ</t>
    </rPh>
    <rPh sb="5" eb="8">
      <t>コウレイシャ</t>
    </rPh>
    <rPh sb="8" eb="10">
      <t>イリョウ</t>
    </rPh>
    <rPh sb="10" eb="12">
      <t>コウイキ</t>
    </rPh>
    <rPh sb="12" eb="14">
      <t>レンゴウ</t>
    </rPh>
    <rPh sb="15" eb="17">
      <t>トクベツ</t>
    </rPh>
    <rPh sb="17" eb="19">
      <t>カイケイ</t>
    </rPh>
    <phoneticPr fontId="2"/>
  </si>
  <si>
    <t>世羅中央病院企業団（病院事業会計）</t>
    <rPh sb="0" eb="2">
      <t>セラ</t>
    </rPh>
    <rPh sb="2" eb="4">
      <t>チュウオウ</t>
    </rPh>
    <rPh sb="4" eb="6">
      <t>ビョウイン</t>
    </rPh>
    <rPh sb="6" eb="8">
      <t>キギョウ</t>
    </rPh>
    <rPh sb="8" eb="9">
      <t>ダン</t>
    </rPh>
    <rPh sb="10" eb="12">
      <t>ビョウイン</t>
    </rPh>
    <rPh sb="12" eb="14">
      <t>ジギョウ</t>
    </rPh>
    <rPh sb="14" eb="16">
      <t>カイケイ</t>
    </rPh>
    <phoneticPr fontId="2"/>
  </si>
  <si>
    <t>広島中部台地土地改良施設管理組合（一般会計）</t>
    <rPh sb="0" eb="2">
      <t>ヒロシマ</t>
    </rPh>
    <rPh sb="2" eb="4">
      <t>チュウブ</t>
    </rPh>
    <rPh sb="4" eb="6">
      <t>ダイチ</t>
    </rPh>
    <rPh sb="6" eb="8">
      <t>トチ</t>
    </rPh>
    <rPh sb="8" eb="10">
      <t>カイリョウ</t>
    </rPh>
    <rPh sb="10" eb="12">
      <t>シセツ</t>
    </rPh>
    <rPh sb="12" eb="14">
      <t>カンリ</t>
    </rPh>
    <rPh sb="14" eb="16">
      <t>クミアイ</t>
    </rPh>
    <rPh sb="17" eb="19">
      <t>イッパン</t>
    </rPh>
    <rPh sb="19" eb="21">
      <t>カイケイ</t>
    </rPh>
    <phoneticPr fontId="2"/>
  </si>
  <si>
    <t>三原広域市町村圏事務組合（一般会計）</t>
    <rPh sb="0" eb="2">
      <t>ミハラ</t>
    </rPh>
    <rPh sb="2" eb="4">
      <t>コウイキ</t>
    </rPh>
    <rPh sb="4" eb="7">
      <t>シチョウソン</t>
    </rPh>
    <rPh sb="7" eb="8">
      <t>ケン</t>
    </rPh>
    <rPh sb="8" eb="10">
      <t>ジム</t>
    </rPh>
    <rPh sb="10" eb="12">
      <t>クミアイ</t>
    </rPh>
    <rPh sb="13" eb="15">
      <t>イッパン</t>
    </rPh>
    <rPh sb="15" eb="17">
      <t>カイケイ</t>
    </rPh>
    <phoneticPr fontId="2"/>
  </si>
  <si>
    <t>広島県市町総合事務組合（一般会計）</t>
    <rPh sb="0" eb="3">
      <t>ヒロシマケン</t>
    </rPh>
    <rPh sb="3" eb="4">
      <t>シ</t>
    </rPh>
    <rPh sb="4" eb="5">
      <t>マチ</t>
    </rPh>
    <rPh sb="5" eb="7">
      <t>ソウゴウ</t>
    </rPh>
    <rPh sb="7" eb="9">
      <t>ジム</t>
    </rPh>
    <rPh sb="9" eb="11">
      <t>クミアイ</t>
    </rPh>
    <rPh sb="12" eb="14">
      <t>イッパン</t>
    </rPh>
    <rPh sb="14" eb="16">
      <t>カイケイ</t>
    </rPh>
    <phoneticPr fontId="2"/>
  </si>
  <si>
    <t>まちづくり振興基金</t>
    <rPh sb="5" eb="7">
      <t>シンコウ</t>
    </rPh>
    <rPh sb="7" eb="9">
      <t>キキン</t>
    </rPh>
    <phoneticPr fontId="5"/>
  </si>
  <si>
    <t>公共施設整備基金</t>
    <rPh sb="0" eb="2">
      <t>コウキョウ</t>
    </rPh>
    <rPh sb="2" eb="4">
      <t>シセツ</t>
    </rPh>
    <rPh sb="4" eb="6">
      <t>セイビ</t>
    </rPh>
    <rPh sb="6" eb="8">
      <t>キキン</t>
    </rPh>
    <phoneticPr fontId="5"/>
  </si>
  <si>
    <t>過疎地域持続的発展事業基金</t>
    <rPh sb="0" eb="4">
      <t>カソチイキ</t>
    </rPh>
    <rPh sb="4" eb="13">
      <t>ジゾクテキハッテンジギョウキキン</t>
    </rPh>
    <phoneticPr fontId="5"/>
  </si>
  <si>
    <t>中小企業融資運営基金</t>
    <rPh sb="0" eb="2">
      <t>チュウショウ</t>
    </rPh>
    <rPh sb="2" eb="4">
      <t>キギョウ</t>
    </rPh>
    <rPh sb="4" eb="6">
      <t>ユウシ</t>
    </rPh>
    <rPh sb="6" eb="8">
      <t>ウンエイ</t>
    </rPh>
    <rPh sb="8" eb="10">
      <t>キキン</t>
    </rPh>
    <phoneticPr fontId="5"/>
  </si>
  <si>
    <t>応援寄附基金</t>
    <rPh sb="0" eb="2">
      <t>オウエン</t>
    </rPh>
    <rPh sb="2" eb="4">
      <t>キフ</t>
    </rPh>
    <rPh sb="4" eb="6">
      <t>キキン</t>
    </rPh>
    <phoneticPr fontId="5"/>
  </si>
  <si>
    <t>-</t>
    <phoneticPr fontId="2"/>
  </si>
  <si>
    <t xml:space="preserve">※8：職員の状況については、令和3年地方公務員給与実態調査に基づいている。 </t>
    <phoneticPr fontId="2"/>
  </si>
  <si>
    <t>株式会社セラアグリパーク</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</si>
</sst>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cellStyleXfs>
  <cellXfs count="124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67F2BBBC-D0D1-4835-86D2-479CB95B63E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B4BF-4079-A285-1DAD9E15B3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126908</c:v>
                </c:pt>
                <c:pt idx="1">
                  <c:v>96560</c:v>
                </c:pt>
                <c:pt idx="2">
                  <c:v>110382</c:v>
                </c:pt>
                <c:pt idx="3">
                  <c:v>76270</c:v>
                </c:pt>
                <c:pt idx="4">
                  <c:v>170138</c:v>
                </c:pt>
              </c:numCache>
            </c:numRef>
          </c:val>
          <c:smooth val="0"/>
          <c:extLst>
            <c:ext xmlns:c16="http://schemas.microsoft.com/office/drawing/2014/chart" uri="{C3380CC4-5D6E-409C-BE32-E72D297353CC}">
              <c16:uniqueId val="{00000001-B4BF-4079-A285-1DAD9E15B30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3.43</c:v>
                </c:pt>
                <c:pt idx="1">
                  <c:v>4.3600000000000003</c:v>
                </c:pt>
                <c:pt idx="2">
                  <c:v>4.68</c:v>
                </c:pt>
                <c:pt idx="3">
                  <c:v>3.73</c:v>
                </c:pt>
                <c:pt idx="4">
                  <c:v>4.96</c:v>
                </c:pt>
              </c:numCache>
            </c:numRef>
          </c:val>
          <c:extLst>
            <c:ext xmlns:c16="http://schemas.microsoft.com/office/drawing/2014/chart" uri="{C3380CC4-5D6E-409C-BE32-E72D297353CC}">
              <c16:uniqueId val="{00000000-B8A5-4C5F-BA12-E31908D37E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41.27</c:v>
                </c:pt>
                <c:pt idx="1">
                  <c:v>31.95</c:v>
                </c:pt>
                <c:pt idx="2">
                  <c:v>29.07</c:v>
                </c:pt>
                <c:pt idx="3">
                  <c:v>29.24</c:v>
                </c:pt>
                <c:pt idx="4">
                  <c:v>30.86</c:v>
                </c:pt>
              </c:numCache>
            </c:numRef>
          </c:val>
          <c:extLst>
            <c:ext xmlns:c16="http://schemas.microsoft.com/office/drawing/2014/chart" uri="{C3380CC4-5D6E-409C-BE32-E72D297353CC}">
              <c16:uniqueId val="{00000001-B8A5-4C5F-BA12-E31908D37EB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-6.18</c:v>
                </c:pt>
                <c:pt idx="1">
                  <c:v>-11.46</c:v>
                </c:pt>
                <c:pt idx="2">
                  <c:v>-5.74</c:v>
                </c:pt>
                <c:pt idx="3">
                  <c:v>-3.03</c:v>
                </c:pt>
                <c:pt idx="4">
                  <c:v>1.93</c:v>
                </c:pt>
              </c:numCache>
            </c:numRef>
          </c:val>
          <c:smooth val="0"/>
          <c:extLst>
            <c:ext xmlns:c16="http://schemas.microsoft.com/office/drawing/2014/chart" uri="{C3380CC4-5D6E-409C-BE32-E72D297353CC}">
              <c16:uniqueId val="{00000002-B8A5-4C5F-BA12-E31908D37EB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743-4CB1-B86F-2DCD3684030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743-4CB1-B86F-2DCD36840305}"/>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0.09</c:v>
                </c:pt>
                <c:pt idx="2">
                  <c:v>#N/A</c:v>
                </c:pt>
                <c:pt idx="3">
                  <c:v>0.03</c:v>
                </c:pt>
                <c:pt idx="4">
                  <c:v>#N/A</c:v>
                </c:pt>
                <c:pt idx="5">
                  <c:v>0.01</c:v>
                </c:pt>
                <c:pt idx="6">
                  <c:v>#N/A</c:v>
                </c:pt>
                <c:pt idx="7">
                  <c:v>0.03</c:v>
                </c:pt>
                <c:pt idx="8">
                  <c:v>#N/A</c:v>
                </c:pt>
                <c:pt idx="9">
                  <c:v>0</c:v>
                </c:pt>
              </c:numCache>
            </c:numRef>
          </c:val>
          <c:extLst>
            <c:ext xmlns:c16="http://schemas.microsoft.com/office/drawing/2014/chart" uri="{C3380CC4-5D6E-409C-BE32-E72D297353CC}">
              <c16:uniqueId val="{00000002-6743-4CB1-B86F-2DCD36840305}"/>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6743-4CB1-B86F-2DCD36840305}"/>
            </c:ext>
          </c:extLst>
        </c:ser>
        <c:ser>
          <c:idx val="4"/>
          <c:order val="4"/>
          <c:tx>
            <c:strRef>
              <c:f>データシート!$A$31</c:f>
              <c:strCache>
                <c:ptCount val="1"/>
                <c:pt idx="0">
                  <c:v>後期高齢者医療制度特別会計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0.05</c:v>
                </c:pt>
                <c:pt idx="4">
                  <c:v>#N/A</c:v>
                </c:pt>
                <c:pt idx="5">
                  <c:v>7.0000000000000007E-2</c:v>
                </c:pt>
                <c:pt idx="6">
                  <c:v>#N/A</c:v>
                </c:pt>
                <c:pt idx="7">
                  <c:v>0.05</c:v>
                </c:pt>
                <c:pt idx="8">
                  <c:v>#N/A</c:v>
                </c:pt>
                <c:pt idx="9">
                  <c:v>0.05</c:v>
                </c:pt>
              </c:numCache>
            </c:numRef>
          </c:val>
          <c:extLst>
            <c:ext xmlns:c16="http://schemas.microsoft.com/office/drawing/2014/chart" uri="{C3380CC4-5D6E-409C-BE32-E72D297353CC}">
              <c16:uniqueId val="{00000004-6743-4CB1-B86F-2DCD3684030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1.1000000000000001</c:v>
                </c:pt>
                <c:pt idx="2">
                  <c:v>#N/A</c:v>
                </c:pt>
                <c:pt idx="3">
                  <c:v>0.86</c:v>
                </c:pt>
                <c:pt idx="4">
                  <c:v>#N/A</c:v>
                </c:pt>
                <c:pt idx="5">
                  <c:v>0.91</c:v>
                </c:pt>
                <c:pt idx="6">
                  <c:v>#N/A</c:v>
                </c:pt>
                <c:pt idx="7">
                  <c:v>1.62</c:v>
                </c:pt>
                <c:pt idx="8">
                  <c:v>#N/A</c:v>
                </c:pt>
                <c:pt idx="9">
                  <c:v>1.1200000000000001</c:v>
                </c:pt>
              </c:numCache>
            </c:numRef>
          </c:val>
          <c:extLst>
            <c:ext xmlns:c16="http://schemas.microsoft.com/office/drawing/2014/chart" uri="{C3380CC4-5D6E-409C-BE32-E72D297353CC}">
              <c16:uniqueId val="{00000005-6743-4CB1-B86F-2DCD3684030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1.18</c:v>
                </c:pt>
                <c:pt idx="2">
                  <c:v>#N/A</c:v>
                </c:pt>
                <c:pt idx="3">
                  <c:v>1.2</c:v>
                </c:pt>
                <c:pt idx="4">
                  <c:v>#N/A</c:v>
                </c:pt>
                <c:pt idx="5">
                  <c:v>1.21</c:v>
                </c:pt>
                <c:pt idx="6">
                  <c:v>#N/A</c:v>
                </c:pt>
                <c:pt idx="7">
                  <c:v>1.46</c:v>
                </c:pt>
                <c:pt idx="8">
                  <c:v>#N/A</c:v>
                </c:pt>
                <c:pt idx="9">
                  <c:v>1.32</c:v>
                </c:pt>
              </c:numCache>
            </c:numRef>
          </c:val>
          <c:extLst>
            <c:ext xmlns:c16="http://schemas.microsoft.com/office/drawing/2014/chart" uri="{C3380CC4-5D6E-409C-BE32-E72D297353CC}">
              <c16:uniqueId val="{00000006-6743-4CB1-B86F-2DCD3684030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3.42</c:v>
                </c:pt>
                <c:pt idx="2">
                  <c:v>#N/A</c:v>
                </c:pt>
                <c:pt idx="3">
                  <c:v>3.35</c:v>
                </c:pt>
                <c:pt idx="4">
                  <c:v>#N/A</c:v>
                </c:pt>
                <c:pt idx="5">
                  <c:v>3.23</c:v>
                </c:pt>
                <c:pt idx="6">
                  <c:v>#N/A</c:v>
                </c:pt>
                <c:pt idx="7">
                  <c:v>3.51</c:v>
                </c:pt>
                <c:pt idx="8">
                  <c:v>#N/A</c:v>
                </c:pt>
                <c:pt idx="9">
                  <c:v>3.29</c:v>
                </c:pt>
              </c:numCache>
            </c:numRef>
          </c:val>
          <c:extLst>
            <c:ext xmlns:c16="http://schemas.microsoft.com/office/drawing/2014/chart" uri="{C3380CC4-5D6E-409C-BE32-E72D297353CC}">
              <c16:uniqueId val="{00000007-6743-4CB1-B86F-2DCD3684030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3.42</c:v>
                </c:pt>
                <c:pt idx="2">
                  <c:v>#N/A</c:v>
                </c:pt>
                <c:pt idx="3">
                  <c:v>4.3499999999999996</c:v>
                </c:pt>
                <c:pt idx="4">
                  <c:v>#N/A</c:v>
                </c:pt>
                <c:pt idx="5">
                  <c:v>4.68</c:v>
                </c:pt>
                <c:pt idx="6">
                  <c:v>#N/A</c:v>
                </c:pt>
                <c:pt idx="7">
                  <c:v>3.73</c:v>
                </c:pt>
                <c:pt idx="8">
                  <c:v>#N/A</c:v>
                </c:pt>
                <c:pt idx="9">
                  <c:v>4.96</c:v>
                </c:pt>
              </c:numCache>
            </c:numRef>
          </c:val>
          <c:extLst>
            <c:ext xmlns:c16="http://schemas.microsoft.com/office/drawing/2014/chart" uri="{C3380CC4-5D6E-409C-BE32-E72D297353CC}">
              <c16:uniqueId val="{00000008-6743-4CB1-B86F-2DCD36840305}"/>
            </c:ext>
          </c:extLst>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17.350000000000001</c:v>
                </c:pt>
                <c:pt idx="2">
                  <c:v>#N/A</c:v>
                </c:pt>
                <c:pt idx="3">
                  <c:v>18.989999999999998</c:v>
                </c:pt>
                <c:pt idx="4">
                  <c:v>#N/A</c:v>
                </c:pt>
                <c:pt idx="5">
                  <c:v>20.309999999999999</c:v>
                </c:pt>
                <c:pt idx="6">
                  <c:v>#N/A</c:v>
                </c:pt>
                <c:pt idx="7">
                  <c:v>20.5</c:v>
                </c:pt>
                <c:pt idx="8">
                  <c:v>#N/A</c:v>
                </c:pt>
                <c:pt idx="9">
                  <c:v>20.440000000000001</c:v>
                </c:pt>
              </c:numCache>
            </c:numRef>
          </c:val>
          <c:extLst>
            <c:ext xmlns:c16="http://schemas.microsoft.com/office/drawing/2014/chart" uri="{C3380CC4-5D6E-409C-BE32-E72D297353CC}">
              <c16:uniqueId val="{00000009-6743-4CB1-B86F-2DCD3684030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1461</c:v>
                </c:pt>
                <c:pt idx="5">
                  <c:v>1438</c:v>
                </c:pt>
                <c:pt idx="8">
                  <c:v>1356</c:v>
                </c:pt>
                <c:pt idx="11">
                  <c:v>1241</c:v>
                </c:pt>
                <c:pt idx="14">
                  <c:v>1146</c:v>
                </c:pt>
              </c:numCache>
            </c:numRef>
          </c:val>
          <c:extLst>
            <c:ext xmlns:c16="http://schemas.microsoft.com/office/drawing/2014/chart" uri="{C3380CC4-5D6E-409C-BE32-E72D297353CC}">
              <c16:uniqueId val="{00000000-2E3B-4DA0-A05E-4E5F4579998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E3B-4DA0-A05E-4E5F4579998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28</c:v>
                </c:pt>
                <c:pt idx="3">
                  <c:v>30</c:v>
                </c:pt>
                <c:pt idx="6">
                  <c:v>30</c:v>
                </c:pt>
                <c:pt idx="9">
                  <c:v>28</c:v>
                </c:pt>
                <c:pt idx="12">
                  <c:v>22</c:v>
                </c:pt>
              </c:numCache>
            </c:numRef>
          </c:val>
          <c:extLst>
            <c:ext xmlns:c16="http://schemas.microsoft.com/office/drawing/2014/chart" uri="{C3380CC4-5D6E-409C-BE32-E72D297353CC}">
              <c16:uniqueId val="{00000002-2E3B-4DA0-A05E-4E5F4579998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103</c:v>
                </c:pt>
                <c:pt idx="3">
                  <c:v>114</c:v>
                </c:pt>
                <c:pt idx="6">
                  <c:v>98</c:v>
                </c:pt>
                <c:pt idx="9">
                  <c:v>108</c:v>
                </c:pt>
                <c:pt idx="12">
                  <c:v>94</c:v>
                </c:pt>
              </c:numCache>
            </c:numRef>
          </c:val>
          <c:extLst>
            <c:ext xmlns:c16="http://schemas.microsoft.com/office/drawing/2014/chart" uri="{C3380CC4-5D6E-409C-BE32-E72D297353CC}">
              <c16:uniqueId val="{00000003-2E3B-4DA0-A05E-4E5F4579998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355</c:v>
                </c:pt>
                <c:pt idx="3">
                  <c:v>348</c:v>
                </c:pt>
                <c:pt idx="6">
                  <c:v>318</c:v>
                </c:pt>
                <c:pt idx="9">
                  <c:v>311</c:v>
                </c:pt>
                <c:pt idx="12">
                  <c:v>284</c:v>
                </c:pt>
              </c:numCache>
            </c:numRef>
          </c:val>
          <c:extLst>
            <c:ext xmlns:c16="http://schemas.microsoft.com/office/drawing/2014/chart" uri="{C3380CC4-5D6E-409C-BE32-E72D297353CC}">
              <c16:uniqueId val="{00000004-2E3B-4DA0-A05E-4E5F4579998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E3B-4DA0-A05E-4E5F4579998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E3B-4DA0-A05E-4E5F4579998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1602</c:v>
                </c:pt>
                <c:pt idx="3">
                  <c:v>1626</c:v>
                </c:pt>
                <c:pt idx="6">
                  <c:v>1526</c:v>
                </c:pt>
                <c:pt idx="9">
                  <c:v>1402</c:v>
                </c:pt>
                <c:pt idx="12">
                  <c:v>1281</c:v>
                </c:pt>
              </c:numCache>
            </c:numRef>
          </c:val>
          <c:extLst>
            <c:ext xmlns:c16="http://schemas.microsoft.com/office/drawing/2014/chart" uri="{C3380CC4-5D6E-409C-BE32-E72D297353CC}">
              <c16:uniqueId val="{00000007-2E3B-4DA0-A05E-4E5F4579998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627</c:v>
                </c:pt>
                <c:pt idx="2">
                  <c:v>#N/A</c:v>
                </c:pt>
                <c:pt idx="3">
                  <c:v>#N/A</c:v>
                </c:pt>
                <c:pt idx="4">
                  <c:v>680</c:v>
                </c:pt>
                <c:pt idx="5">
                  <c:v>#N/A</c:v>
                </c:pt>
                <c:pt idx="6">
                  <c:v>#N/A</c:v>
                </c:pt>
                <c:pt idx="7">
                  <c:v>616</c:v>
                </c:pt>
                <c:pt idx="8">
                  <c:v>#N/A</c:v>
                </c:pt>
                <c:pt idx="9">
                  <c:v>#N/A</c:v>
                </c:pt>
                <c:pt idx="10">
                  <c:v>608</c:v>
                </c:pt>
                <c:pt idx="11">
                  <c:v>#N/A</c:v>
                </c:pt>
                <c:pt idx="12">
                  <c:v>#N/A</c:v>
                </c:pt>
                <c:pt idx="13">
                  <c:v>535</c:v>
                </c:pt>
                <c:pt idx="14">
                  <c:v>#N/A</c:v>
                </c:pt>
              </c:numCache>
            </c:numRef>
          </c:val>
          <c:smooth val="0"/>
          <c:extLst>
            <c:ext xmlns:c16="http://schemas.microsoft.com/office/drawing/2014/chart" uri="{C3380CC4-5D6E-409C-BE32-E72D297353CC}">
              <c16:uniqueId val="{00000008-2E3B-4DA0-A05E-4E5F4579998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12306</c:v>
                </c:pt>
                <c:pt idx="5">
                  <c:v>11796</c:v>
                </c:pt>
                <c:pt idx="8">
                  <c:v>11274</c:v>
                </c:pt>
                <c:pt idx="11">
                  <c:v>10924</c:v>
                </c:pt>
                <c:pt idx="14">
                  <c:v>11003</c:v>
                </c:pt>
              </c:numCache>
            </c:numRef>
          </c:val>
          <c:extLst>
            <c:ext xmlns:c16="http://schemas.microsoft.com/office/drawing/2014/chart" uri="{C3380CC4-5D6E-409C-BE32-E72D297353CC}">
              <c16:uniqueId val="{00000000-5D55-4A0F-B1A6-1F720B2D9F6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c:v>
                </c:pt>
                <c:pt idx="5">
                  <c:v>67</c:v>
                </c:pt>
                <c:pt idx="8">
                  <c:v>53</c:v>
                </c:pt>
                <c:pt idx="11">
                  <c:v>28</c:v>
                </c:pt>
                <c:pt idx="14">
                  <c:v>20</c:v>
                </c:pt>
              </c:numCache>
            </c:numRef>
          </c:val>
          <c:extLst>
            <c:ext xmlns:c16="http://schemas.microsoft.com/office/drawing/2014/chart" uri="{C3380CC4-5D6E-409C-BE32-E72D297353CC}">
              <c16:uniqueId val="{00000001-5D55-4A0F-B1A6-1F720B2D9F6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4220</c:v>
                </c:pt>
                <c:pt idx="5">
                  <c:v>3485</c:v>
                </c:pt>
                <c:pt idx="8">
                  <c:v>3256</c:v>
                </c:pt>
                <c:pt idx="11">
                  <c:v>3269</c:v>
                </c:pt>
                <c:pt idx="14">
                  <c:v>3640</c:v>
                </c:pt>
              </c:numCache>
            </c:numRef>
          </c:val>
          <c:extLst>
            <c:ext xmlns:c16="http://schemas.microsoft.com/office/drawing/2014/chart" uri="{C3380CC4-5D6E-409C-BE32-E72D297353CC}">
              <c16:uniqueId val="{00000002-5D55-4A0F-B1A6-1F720B2D9F6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55-4A0F-B1A6-1F720B2D9F6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55-4A0F-B1A6-1F720B2D9F6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7</c:v>
                </c:pt>
                <c:pt idx="6">
                  <c:v>8</c:v>
                </c:pt>
                <c:pt idx="9">
                  <c:v>0</c:v>
                </c:pt>
                <c:pt idx="12">
                  <c:v>0</c:v>
                </c:pt>
              </c:numCache>
            </c:numRef>
          </c:val>
          <c:extLst>
            <c:ext xmlns:c16="http://schemas.microsoft.com/office/drawing/2014/chart" uri="{C3380CC4-5D6E-409C-BE32-E72D297353CC}">
              <c16:uniqueId val="{00000005-5D55-4A0F-B1A6-1F720B2D9F6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1370</c:v>
                </c:pt>
                <c:pt idx="3">
                  <c:v>1205</c:v>
                </c:pt>
                <c:pt idx="6">
                  <c:v>1157</c:v>
                </c:pt>
                <c:pt idx="9">
                  <c:v>1211</c:v>
                </c:pt>
                <c:pt idx="12">
                  <c:v>1232</c:v>
                </c:pt>
              </c:numCache>
            </c:numRef>
          </c:val>
          <c:extLst>
            <c:ext xmlns:c16="http://schemas.microsoft.com/office/drawing/2014/chart" uri="{C3380CC4-5D6E-409C-BE32-E72D297353CC}">
              <c16:uniqueId val="{00000006-5D55-4A0F-B1A6-1F720B2D9F6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646</c:v>
                </c:pt>
                <c:pt idx="3">
                  <c:v>592</c:v>
                </c:pt>
                <c:pt idx="6">
                  <c:v>549</c:v>
                </c:pt>
                <c:pt idx="9">
                  <c:v>535</c:v>
                </c:pt>
                <c:pt idx="12">
                  <c:v>490</c:v>
                </c:pt>
              </c:numCache>
            </c:numRef>
          </c:val>
          <c:extLst>
            <c:ext xmlns:c16="http://schemas.microsoft.com/office/drawing/2014/chart" uri="{C3380CC4-5D6E-409C-BE32-E72D297353CC}">
              <c16:uniqueId val="{00000007-5D55-4A0F-B1A6-1F720B2D9F6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3405</c:v>
                </c:pt>
                <c:pt idx="3">
                  <c:v>3180</c:v>
                </c:pt>
                <c:pt idx="6">
                  <c:v>2887</c:v>
                </c:pt>
                <c:pt idx="9">
                  <c:v>2629</c:v>
                </c:pt>
                <c:pt idx="12">
                  <c:v>2434</c:v>
                </c:pt>
              </c:numCache>
            </c:numRef>
          </c:val>
          <c:extLst>
            <c:ext xmlns:c16="http://schemas.microsoft.com/office/drawing/2014/chart" uri="{C3380CC4-5D6E-409C-BE32-E72D297353CC}">
              <c16:uniqueId val="{00000008-5D55-4A0F-B1A6-1F720B2D9F6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D55-4A0F-B1A6-1F720B2D9F6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12074</c:v>
                </c:pt>
                <c:pt idx="3">
                  <c:v>11568</c:v>
                </c:pt>
                <c:pt idx="6">
                  <c:v>10949</c:v>
                </c:pt>
                <c:pt idx="9">
                  <c:v>10624</c:v>
                </c:pt>
                <c:pt idx="12">
                  <c:v>10918</c:v>
                </c:pt>
              </c:numCache>
            </c:numRef>
          </c:val>
          <c:extLst>
            <c:ext xmlns:c16="http://schemas.microsoft.com/office/drawing/2014/chart" uri="{C3380CC4-5D6E-409C-BE32-E72D297353CC}">
              <c16:uniqueId val="{0000000A-5D55-4A0F-B1A6-1F720B2D9F6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853</c:v>
                </c:pt>
                <c:pt idx="2">
                  <c:v>#N/A</c:v>
                </c:pt>
                <c:pt idx="3">
                  <c:v>#N/A</c:v>
                </c:pt>
                <c:pt idx="4">
                  <c:v>1203</c:v>
                </c:pt>
                <c:pt idx="5">
                  <c:v>#N/A</c:v>
                </c:pt>
                <c:pt idx="6">
                  <c:v>#N/A</c:v>
                </c:pt>
                <c:pt idx="7">
                  <c:v>967</c:v>
                </c:pt>
                <c:pt idx="8">
                  <c:v>#N/A</c:v>
                </c:pt>
                <c:pt idx="9">
                  <c:v>#N/A</c:v>
                </c:pt>
                <c:pt idx="10">
                  <c:v>778</c:v>
                </c:pt>
                <c:pt idx="11">
                  <c:v>#N/A</c:v>
                </c:pt>
                <c:pt idx="12">
                  <c:v>#N/A</c:v>
                </c:pt>
                <c:pt idx="13">
                  <c:v>411</c:v>
                </c:pt>
                <c:pt idx="14">
                  <c:v>#N/A</c:v>
                </c:pt>
              </c:numCache>
            </c:numRef>
          </c:val>
          <c:smooth val="0"/>
          <c:extLst>
            <c:ext xmlns:c16="http://schemas.microsoft.com/office/drawing/2014/chart" uri="{C3380CC4-5D6E-409C-BE32-E72D297353CC}">
              <c16:uniqueId val="{0000000B-5D55-4A0F-B1A6-1F720B2D9F6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2088</c:v>
                </c:pt>
                <c:pt idx="1">
                  <c:v>2106</c:v>
                </c:pt>
                <c:pt idx="2">
                  <c:v>2290</c:v>
                </c:pt>
              </c:numCache>
            </c:numRef>
          </c:val>
          <c:extLst>
            <c:ext xmlns:c16="http://schemas.microsoft.com/office/drawing/2014/chart" uri="{C3380CC4-5D6E-409C-BE32-E72D297353CC}">
              <c16:uniqueId val="{00000000-5CF8-45A1-B051-B032CA4A59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22</c:v>
                </c:pt>
                <c:pt idx="1">
                  <c:v>22</c:v>
                </c:pt>
                <c:pt idx="2">
                  <c:v>81</c:v>
                </c:pt>
              </c:numCache>
            </c:numRef>
          </c:val>
          <c:extLst>
            <c:ext xmlns:c16="http://schemas.microsoft.com/office/drawing/2014/chart" uri="{C3380CC4-5D6E-409C-BE32-E72D297353CC}">
              <c16:uniqueId val="{00000001-5CF8-45A1-B051-B032CA4A59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2341</c:v>
                </c:pt>
                <c:pt idx="1">
                  <c:v>2411</c:v>
                </c:pt>
                <c:pt idx="2">
                  <c:v>2503</c:v>
                </c:pt>
              </c:numCache>
            </c:numRef>
          </c:val>
          <c:extLst>
            <c:ext xmlns:c16="http://schemas.microsoft.com/office/drawing/2014/chart" uri="{C3380CC4-5D6E-409C-BE32-E72D297353CC}">
              <c16:uniqueId val="{00000002-5CF8-45A1-B051-B032CA4A594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BA99A25-86CF-4856-A50E-1E1544AD4115}"/>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DB7E9317-30FD-4308-8C85-A21753895347}"/>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以降、地方債残高は減少しており、これに伴い公債費も減少してきた。今後、近年の大型事業により公債費償還が一時的に増となるが、その後地方債残高は横ばい又は若干の増減を繰り返していくものと見込んで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公営企業債の元利償還金に対する繰入金は、同程度で推移しているが、今後は逓減していくものと見込んでいる。</a:t>
          </a:r>
        </a:p>
        <a:p>
          <a:r>
            <a:rPr kumimoji="1" lang="ja-JP" altLang="en-US" sz="1400">
              <a:latin typeface="ＭＳ ゴシック" pitchFamily="49" charset="-128"/>
              <a:ea typeface="ＭＳ ゴシック" pitchFamily="49" charset="-128"/>
            </a:rPr>
            <a:t>　今後、実質公債費比率は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％前後で推移するものと見込んでいる。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将来負担比率の分子は、前年度より</a:t>
          </a:r>
          <a:r>
            <a:rPr kumimoji="1" lang="en-US" altLang="ja-JP" sz="1400">
              <a:latin typeface="ＭＳ ゴシック" pitchFamily="49" charset="-128"/>
              <a:ea typeface="ＭＳ ゴシック" pitchFamily="49" charset="-128"/>
            </a:rPr>
            <a:t>367</a:t>
          </a:r>
          <a:r>
            <a:rPr kumimoji="1" lang="ja-JP" altLang="en-US" sz="1400">
              <a:latin typeface="ＭＳ ゴシック" pitchFamily="49" charset="-128"/>
              <a:ea typeface="ＭＳ ゴシック" pitchFamily="49" charset="-128"/>
            </a:rPr>
            <a:t>百万円減少した。</a:t>
          </a:r>
        </a:p>
        <a:p>
          <a:r>
            <a:rPr kumimoji="1" lang="ja-JP" altLang="en-US" sz="1400">
              <a:latin typeface="ＭＳ ゴシック" pitchFamily="49" charset="-128"/>
              <a:ea typeface="ＭＳ ゴシック" pitchFamily="49" charset="-128"/>
            </a:rPr>
            <a:t>　これは、地方債現在高等の将来負担額の増（</a:t>
          </a:r>
          <a:r>
            <a:rPr kumimoji="1" lang="en-US" altLang="ja-JP" sz="1400">
              <a:latin typeface="ＭＳ ゴシック" pitchFamily="49" charset="-128"/>
              <a:ea typeface="ＭＳ ゴシック" pitchFamily="49" charset="-128"/>
            </a:rPr>
            <a:t>76</a:t>
          </a:r>
          <a:r>
            <a:rPr kumimoji="1" lang="ja-JP" altLang="en-US" sz="1400">
              <a:latin typeface="ＭＳ ゴシック" pitchFamily="49" charset="-128"/>
              <a:ea typeface="ＭＳ ゴシック" pitchFamily="49" charset="-128"/>
            </a:rPr>
            <a:t>百万円）よりも、基金の増による充当可能財源等の増（</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百万円）が大きかったためである。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広島県世羅町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合併算定替の終了による普通交付税の減少により厳しい財政運営が続いているが、令和３年度は財政調整基金からの繰入れを行わなかったこと、その他特定目的基金の積立が増えたことにより、基金全体では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必要なかったが、近年は財源不足を他の歳入で賄うことができず、財政調整基金から多額の繰入れを行っている。このまま繰入れを行っていると、数年で財政調整基金が枯渇してしまう恐れがあり、他の基金を含めた基金の有効な活用方法の検討と、経費節減による一般財源ベースでの予算規模の縮減に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まちづくり振興基金：地域振興に資する事業の推進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公共施設整備基金：公共施設等の整備に要する資金　　　　　　　　　　　　　　　　　　　　　　　　　　　　　　　　　　　　　　　　　　　　　　中小企業融資運営基金：中小企業者の金融の円滑化による企業の育成振興</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応援寄附基金：ふるさと寄附金（ふるさと納税）の寄付目的に沿った事業　　　　　　　　　　　　　　　　　　　　　　　　　　　　　　　　　　　　地域福祉基金：高齢者保健福祉施策の推進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過疎地域自立促進基金：過疎地域自立促進特別事業に要する経費　　　　　　　　　　　　　　　　　　　　　　　　　　　　　　　　　　　　　　　　　　　　　情報通信施設運営基金：放送施設の整備、修繕等の維持運営に係る経費　　　　　　　　　　　　　　　　　　　　　　　　　　　　　　　　　　　　　　　　　　　　　　　　　　　　　　　　　　森林環境譲与税基金：森林の整備及びその促進に関する事業　　　　　　　　　　　　　　　　　　　　　　　　　　　　　　　　　　　　　　　　　　　せら農業公園運営基金：農業公園施設の整備、修繕の経費　　　　　　　　　　　　　　　　　　　　　　　　　　　　　　　　　　　　　　　　　　　　　　　　　　　　　　　　　　　　　　（増減理由）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応援寄附基金：ふるさと寄附金の積立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過疎地域自立促進基金：過疎債発行による積立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情報通信施設運営基金：放送施設の賃借料の積立　　　　　　　　　　　　　　　　　　　　　　　　　　　　　　　　　　　　　　　　　　　　　　　　　　　　　　　　　　　　　　　　　　　　　　　　　　　　　　　　　　　　　　　　　　　　　　（今後の方針）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それぞれの目的に沿った積立、充当をしていくが、具体的な活用方法が決まっていない基金もある。財源不足の中、今後の財政運営においてどのように活用していくべきか検討をしていく。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令和３年度末の基金残高は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百万円となったが、これは債権運用利息等の積立に加え、新型コロナウイルス感染症対応地方創生臨時交付金の活用や普通交付税の追加交付のため、基金の取崩しを行わなかったためである。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終了後の財源不足に対応するためには、基金減少はやむを得ない面がある。安定的な財政運営のためには、引き続き経常経費削減と自主財源確保等に努めつつ、一般財源ベースでの予算規模の縮減に取り組む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令和３年度普通交付税により措置された臨時財政対策債償還基金分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の取組みにより地方債残高は大幅に減少しているため、現時点で減債基金の積立や取崩は検討していないが、臨時財政対策債償還基金分については、令和３年度臨時財政対策債の償還財源として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少子高齢化に伴う人口減少や全国平均を上回る高齢化率の上昇に加え、町内には農業以外に中心となる産業がないこと等により、財政基盤が弱く、歳入総額に占める自主財源比率は</a:t>
          </a:r>
          <a:r>
            <a:rPr kumimoji="1" lang="en-US" altLang="ja-JP" sz="1300">
              <a:latin typeface="ＭＳ Ｐゴシック" panose="020B0600070205080204" pitchFamily="50" charset="-128"/>
              <a:ea typeface="ＭＳ Ｐゴシック" panose="020B0600070205080204" pitchFamily="50" charset="-128"/>
            </a:rPr>
            <a:t>20.7</a:t>
          </a:r>
          <a:r>
            <a:rPr kumimoji="1" lang="ja-JP" altLang="en-US" sz="1300">
              <a:latin typeface="ＭＳ Ｐゴシック" panose="020B0600070205080204" pitchFamily="50" charset="-128"/>
              <a:ea typeface="ＭＳ Ｐゴシック" panose="020B0600070205080204" pitchFamily="50" charset="-128"/>
            </a:rPr>
            <a:t>％しかない。財政力指数は、近年は横ばいの</a:t>
          </a:r>
          <a:r>
            <a:rPr kumimoji="1" lang="en-US" altLang="ja-JP" sz="1300">
              <a:latin typeface="ＭＳ Ｐゴシック" panose="020B0600070205080204" pitchFamily="50" charset="-128"/>
              <a:ea typeface="ＭＳ Ｐゴシック" panose="020B0600070205080204" pitchFamily="50" charset="-128"/>
            </a:rPr>
            <a:t>0.32</a:t>
          </a:r>
          <a:r>
            <a:rPr kumimoji="1" lang="ja-JP" altLang="en-US" sz="1300">
              <a:latin typeface="ＭＳ Ｐゴシック" panose="020B0600070205080204" pitchFamily="50" charset="-128"/>
              <a:ea typeface="ＭＳ Ｐゴシック" panose="020B0600070205080204" pitchFamily="50" charset="-128"/>
            </a:rPr>
            <a:t>と低い位置で推移している。</a:t>
          </a:r>
        </a:p>
        <a:p>
          <a:r>
            <a:rPr kumimoji="1" lang="ja-JP" altLang="en-US" sz="1300">
              <a:latin typeface="ＭＳ Ｐゴシック" panose="020B0600070205080204" pitchFamily="50" charset="-128"/>
              <a:ea typeface="ＭＳ Ｐゴシック" panose="020B0600070205080204" pitchFamily="50" charset="-128"/>
            </a:rPr>
            <a:t>　 今後、施設老朽化による維持補修費の増や大規模建設事業等が具体化していくことから、引き続き行政の効率化に努め、財政の健全化に努める。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100330</xdr:rowOff>
    </xdr:from>
    <xdr:to>
      <xdr:col>23</xdr:col>
      <xdr:colOff>133350</xdr:colOff>
      <xdr:row>41</xdr:row>
      <xdr:rowOff>100330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129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100330</xdr:rowOff>
    </xdr:from>
    <xdr:to>
      <xdr:col>19</xdr:col>
      <xdr:colOff>133350</xdr:colOff>
      <xdr:row>41</xdr:row>
      <xdr:rowOff>100330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64787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100330</xdr:rowOff>
    </xdr:from>
    <xdr:to>
      <xdr:col>15</xdr:col>
      <xdr:colOff>82550</xdr:colOff>
      <xdr:row>41</xdr:row>
      <xdr:rowOff>100330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129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148590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139717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66057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49530</xdr:rowOff>
    </xdr:from>
    <xdr:to>
      <xdr:col>19</xdr:col>
      <xdr:colOff>184150</xdr:colOff>
      <xdr:row>41</xdr:row>
      <xdr:rowOff>151130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49530</xdr:rowOff>
    </xdr:from>
    <xdr:to>
      <xdr:col>15</xdr:col>
      <xdr:colOff>133350</xdr:colOff>
      <xdr:row>41</xdr:row>
      <xdr:rowOff>151130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135907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（分母）経常一般財源等が</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百万円の増、（分子）経常経費充当一般財源等が</a:t>
          </a:r>
          <a:r>
            <a:rPr kumimoji="1" lang="en-US" altLang="ja-JP" sz="1300">
              <a:latin typeface="ＭＳ Ｐゴシック" panose="020B0600070205080204" pitchFamily="50" charset="-128"/>
              <a:ea typeface="ＭＳ Ｐゴシック" panose="020B0600070205080204" pitchFamily="50" charset="-128"/>
            </a:rPr>
            <a:t>216</a:t>
          </a:r>
          <a:r>
            <a:rPr kumimoji="1" lang="ja-JP" altLang="en-US" sz="1300">
              <a:latin typeface="ＭＳ Ｐゴシック" panose="020B0600070205080204" pitchFamily="50" charset="-128"/>
              <a:ea typeface="ＭＳ Ｐゴシック" panose="020B0600070205080204" pitchFamily="50" charset="-128"/>
            </a:rPr>
            <a:t>百万円の減となり、前年度から</a:t>
          </a:r>
          <a:r>
            <a:rPr kumimoji="1" lang="en-US" altLang="ja-JP" sz="1300">
              <a:latin typeface="ＭＳ Ｐゴシック" panose="020B0600070205080204" pitchFamily="50" charset="-128"/>
              <a:ea typeface="ＭＳ Ｐゴシック" panose="020B0600070205080204" pitchFamily="50" charset="-128"/>
            </a:rPr>
            <a:t>7.3</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86.7</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年度の普通交付税合併算定替の縮減開始以降、比率は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前半で推移していたが、令和３年度は、普通交付税の追加交付等による分母の増、過去の借入抑制による公債費減少等による分子の減が重なり、大きく改善した。しかし、普通交付税の合併算定替が終了し、今後も扶助費その他の経常経費の増加が見込まれ、比率が上昇することが懸念される。引き続き、経常経費削減と自主財源確保等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14796"/>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130387</xdr:rowOff>
    </xdr:from>
    <xdr:to>
      <xdr:col>23</xdr:col>
      <xdr:colOff>133350</xdr:colOff>
      <xdr:row>67</xdr:row>
      <xdr:rowOff>31750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31737"/>
          <a:ext cx="838200" cy="58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138854</xdr:rowOff>
    </xdr:from>
    <xdr:to>
      <xdr:col>19</xdr:col>
      <xdr:colOff>133350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4545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18204</xdr:rowOff>
    </xdr:from>
    <xdr:to>
      <xdr:col>19</xdr:col>
      <xdr:colOff>184150</xdr:colOff>
      <xdr:row>65</xdr:row>
      <xdr:rowOff>119804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129981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931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138854</xdr:rowOff>
    </xdr:from>
    <xdr:to>
      <xdr:col>15</xdr:col>
      <xdr:colOff>82550</xdr:colOff>
      <xdr:row>67</xdr:row>
      <xdr:rowOff>96096</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545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10160</xdr:rowOff>
    </xdr:from>
    <xdr:to>
      <xdr:col>15</xdr:col>
      <xdr:colOff>133350</xdr:colOff>
      <xdr:row>65</xdr:row>
      <xdr:rowOff>111760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121937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92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106680</xdr:rowOff>
    </xdr:from>
    <xdr:to>
      <xdr:col>11</xdr:col>
      <xdr:colOff>31750</xdr:colOff>
      <xdr:row>67</xdr:row>
      <xdr:rowOff>96096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422380"/>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18204</xdr:rowOff>
    </xdr:from>
    <xdr:to>
      <xdr:col>11</xdr:col>
      <xdr:colOff>82550</xdr:colOff>
      <xdr:row>65</xdr:row>
      <xdr:rowOff>119804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129981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93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149437</xdr:rowOff>
    </xdr:from>
    <xdr:to>
      <xdr:col>7</xdr:col>
      <xdr:colOff>31750</xdr:colOff>
      <xdr:row>65</xdr:row>
      <xdr:rowOff>79587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89764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9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79587</xdr:rowOff>
    </xdr:from>
    <xdr:to>
      <xdr:col>23</xdr:col>
      <xdr:colOff>184150</xdr:colOff>
      <xdr:row>64</xdr:row>
      <xdr:rowOff>9737</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51664</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53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152400</xdr:rowOff>
    </xdr:from>
    <xdr:to>
      <xdr:col>19</xdr:col>
      <xdr:colOff>184150</xdr:colOff>
      <xdr:row>67</xdr:row>
      <xdr:rowOff>82550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46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67327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55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88054</xdr:rowOff>
    </xdr:from>
    <xdr:to>
      <xdr:col>15</xdr:col>
      <xdr:colOff>133350</xdr:colOff>
      <xdr:row>67</xdr:row>
      <xdr:rowOff>18204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40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2981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9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45296</xdr:rowOff>
    </xdr:from>
    <xdr:to>
      <xdr:col>11</xdr:col>
      <xdr:colOff>82550</xdr:colOff>
      <xdr:row>67</xdr:row>
      <xdr:rowOff>146896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53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131673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61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55880</xdr:rowOff>
    </xdr:from>
    <xdr:to>
      <xdr:col>7</xdr:col>
      <xdr:colOff>31750</xdr:colOff>
      <xdr:row>66</xdr:row>
      <xdr:rowOff>157480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142257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[220,572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類似団体平均と同程度で推移しているが、人件費は減少したものの新型コロナウイルス感染症対策による物件費が増加したことが影響し、前年度よりも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千円増となった。</a:t>
          </a:r>
        </a:p>
        <a:p>
          <a:r>
            <a:rPr kumimoji="1" lang="ja-JP" altLang="en-US" sz="1300">
              <a:latin typeface="ＭＳ Ｐゴシック" panose="020B0600070205080204" pitchFamily="50" charset="-128"/>
              <a:ea typeface="ＭＳ Ｐゴシック" panose="020B0600070205080204" pitchFamily="50" charset="-128"/>
            </a:rPr>
            <a:t>　今後も、定員適正化計画に基づいた職員数管理、事務事業の見直し、公共施設管理等により経費削減に努める。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51566</xdr:rowOff>
    </xdr:from>
    <xdr:to>
      <xdr:col>23</xdr:col>
      <xdr:colOff>133350</xdr:colOff>
      <xdr:row>83</xdr:row>
      <xdr:rowOff>137951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81916"/>
          <a:ext cx="838200" cy="8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13954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41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109355</xdr:rowOff>
    </xdr:from>
    <xdr:to>
      <xdr:col>19</xdr:col>
      <xdr:colOff>133350</xdr:colOff>
      <xdr:row>83</xdr:row>
      <xdr:rowOff>51566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68255"/>
          <a:ext cx="889000" cy="113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150105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38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67095</xdr:rowOff>
    </xdr:from>
    <xdr:to>
      <xdr:col>15</xdr:col>
      <xdr:colOff>82550</xdr:colOff>
      <xdr:row>82</xdr:row>
      <xdr:rowOff>109355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25995"/>
          <a:ext cx="889000" cy="4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25900</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46738</xdr:rowOff>
    </xdr:from>
    <xdr:to>
      <xdr:col>11</xdr:col>
      <xdr:colOff>31750</xdr:colOff>
      <xdr:row>82</xdr:row>
      <xdr:rowOff>67095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05638"/>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22353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93375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87151</xdr:rowOff>
    </xdr:from>
    <xdr:to>
      <xdr:col>23</xdr:col>
      <xdr:colOff>184150</xdr:colOff>
      <xdr:row>84</xdr:row>
      <xdr:rowOff>17301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103678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62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766</xdr:rowOff>
    </xdr:from>
    <xdr:to>
      <xdr:col>19</xdr:col>
      <xdr:colOff>184150</xdr:colOff>
      <xdr:row>83</xdr:row>
      <xdr:rowOff>102366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112543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99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58555</xdr:rowOff>
    </xdr:from>
    <xdr:to>
      <xdr:col>15</xdr:col>
      <xdr:colOff>133350</xdr:colOff>
      <xdr:row>82</xdr:row>
      <xdr:rowOff>160155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1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170332</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8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16295</xdr:rowOff>
    </xdr:from>
    <xdr:to>
      <xdr:col>11</xdr:col>
      <xdr:colOff>82550</xdr:colOff>
      <xdr:row>82</xdr:row>
      <xdr:rowOff>117895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128072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44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167388</xdr:rowOff>
    </xdr:from>
    <xdr:to>
      <xdr:col>7</xdr:col>
      <xdr:colOff>31750</xdr:colOff>
      <xdr:row>82</xdr:row>
      <xdr:rowOff>97538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107715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2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人事院勧告に準じて給与改正を実施している。類似団体平均との差は、新規採用数の減少で職員の年齢構成と給与号給の偏りが影響している。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90</xdr:row>
      <xdr:rowOff>39159</xdr:rowOff>
    </xdr:from>
    <xdr:to>
      <xdr:col>81</xdr:col>
      <xdr:colOff>44450</xdr:colOff>
      <xdr:row>90</xdr:row>
      <xdr:rowOff>39159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4696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47218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20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89959</xdr:rowOff>
    </xdr:from>
    <xdr:to>
      <xdr:col>77</xdr:col>
      <xdr:colOff>44450</xdr:colOff>
      <xdr:row>90</xdr:row>
      <xdr:rowOff>39159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34900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29634</xdr:rowOff>
    </xdr:from>
    <xdr:to>
      <xdr:col>72</xdr:col>
      <xdr:colOff>203200</xdr:colOff>
      <xdr:row>89</xdr:row>
      <xdr:rowOff>89959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2886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9525</xdr:rowOff>
    </xdr:from>
    <xdr:to>
      <xdr:col>68</xdr:col>
      <xdr:colOff>152400</xdr:colOff>
      <xdr:row>89</xdr:row>
      <xdr:rowOff>29634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6857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159809</xdr:rowOff>
    </xdr:from>
    <xdr:to>
      <xdr:col>81</xdr:col>
      <xdr:colOff>95250</xdr:colOff>
      <xdr:row>90</xdr:row>
      <xdr:rowOff>89959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55686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314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159809</xdr:rowOff>
    </xdr:from>
    <xdr:to>
      <xdr:col>77</xdr:col>
      <xdr:colOff>95250</xdr:colOff>
      <xdr:row>90</xdr:row>
      <xdr:rowOff>89959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74736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505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39159</xdr:rowOff>
    </xdr:from>
    <xdr:to>
      <xdr:col>73</xdr:col>
      <xdr:colOff>44450</xdr:colOff>
      <xdr:row>89</xdr:row>
      <xdr:rowOff>140759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125536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150284</xdr:rowOff>
    </xdr:from>
    <xdr:to>
      <xdr:col>68</xdr:col>
      <xdr:colOff>203200</xdr:colOff>
      <xdr:row>89</xdr:row>
      <xdr:rowOff>80434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65211</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130175</xdr:rowOff>
    </xdr:from>
    <xdr:to>
      <xdr:col>64</xdr:col>
      <xdr:colOff>152400</xdr:colOff>
      <xdr:row>89</xdr:row>
      <xdr:rowOff>60325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45102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0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中山間地域の中で過疎地域にあたり、人口密度が低くなっている。人口に対する職員数は、類似団体平均とほぼ同数となっている。</a:t>
          </a:r>
        </a:p>
        <a:p>
          <a:r>
            <a:rPr kumimoji="1" lang="ja-JP" altLang="en-US" sz="1300">
              <a:latin typeface="ＭＳ Ｐゴシック" panose="020B0600070205080204" pitchFamily="50" charset="-128"/>
              <a:ea typeface="ＭＳ Ｐゴシック" panose="020B0600070205080204" pitchFamily="50" charset="-128"/>
            </a:rPr>
            <a:t>　 定員適正化計画に沿って職員数の管理を行っているが、新規採用者の確保に苦慮している状況で退職者数のほうが上回っており、職員数は計画値以上の減少となっている。</a:t>
          </a:r>
        </a:p>
        <a:p>
          <a:r>
            <a:rPr kumimoji="1" lang="ja-JP" altLang="en-US" sz="1300">
              <a:latin typeface="ＭＳ Ｐゴシック" panose="020B0600070205080204" pitchFamily="50" charset="-128"/>
              <a:ea typeface="ＭＳ Ｐゴシック" panose="020B0600070205080204" pitchFamily="50" charset="-128"/>
            </a:rPr>
            <a:t>　 業務の見直し等、効率的な行政運営となるよう努めている。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108131</xdr:rowOff>
    </xdr:from>
    <xdr:to>
      <xdr:col>81</xdr:col>
      <xdr:colOff>44450</xdr:colOff>
      <xdr:row>60</xdr:row>
      <xdr:rowOff>140879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95131"/>
          <a:ext cx="8382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108131</xdr:rowOff>
    </xdr:from>
    <xdr:to>
      <xdr:col>77</xdr:col>
      <xdr:colOff>44450</xdr:colOff>
      <xdr:row>60</xdr:row>
      <xdr:rowOff>121920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395131"/>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121920</xdr:rowOff>
    </xdr:from>
    <xdr:to>
      <xdr:col>72</xdr:col>
      <xdr:colOff>203200</xdr:colOff>
      <xdr:row>60</xdr:row>
      <xdr:rowOff>137432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40892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106408</xdr:rowOff>
    </xdr:from>
    <xdr:to>
      <xdr:col>68</xdr:col>
      <xdr:colOff>152400</xdr:colOff>
      <xdr:row>60</xdr:row>
      <xdr:rowOff>137432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934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150149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9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90079</xdr:rowOff>
    </xdr:from>
    <xdr:to>
      <xdr:col>81</xdr:col>
      <xdr:colOff>95250</xdr:colOff>
      <xdr:row>61</xdr:row>
      <xdr:rowOff>20229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7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106606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2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57331</xdr:rowOff>
    </xdr:from>
    <xdr:to>
      <xdr:col>77</xdr:col>
      <xdr:colOff>95250</xdr:colOff>
      <xdr:row>60</xdr:row>
      <xdr:rowOff>158931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4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169108</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13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71120</xdr:rowOff>
    </xdr:from>
    <xdr:to>
      <xdr:col>73</xdr:col>
      <xdr:colOff>44450</xdr:colOff>
      <xdr:row>61</xdr:row>
      <xdr:rowOff>1270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11447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86632</xdr:rowOff>
    </xdr:from>
    <xdr:to>
      <xdr:col>68</xdr:col>
      <xdr:colOff>203200</xdr:colOff>
      <xdr:row>61</xdr:row>
      <xdr:rowOff>16782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7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26959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1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55608</xdr:rowOff>
    </xdr:from>
    <xdr:to>
      <xdr:col>64</xdr:col>
      <xdr:colOff>152400</xdr:colOff>
      <xdr:row>60</xdr:row>
      <xdr:rowOff>157208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141985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28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％前後で推移しており、前年度より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比率が</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前後で推移しているのは、これまでの起債の抑制、積極的な繰上償還、低利率への借換や利率見直し等の効果と考えている。今後は、近年の大型事業により一時的に償還額は上昇するが、過去に発行した地方債の償還負担が減少していくことから、比率は、若干増減を繰り返しながら、ほぼ横ばいで推移すると見込んでいる。</a:t>
          </a:r>
        </a:p>
        <a:p>
          <a:r>
            <a:rPr kumimoji="1" lang="ja-JP" altLang="en-US" sz="1300">
              <a:latin typeface="ＭＳ Ｐゴシック" panose="020B0600070205080204" pitchFamily="50" charset="-128"/>
              <a:ea typeface="ＭＳ Ｐゴシック" panose="020B0600070205080204" pitchFamily="50" charset="-128"/>
            </a:rPr>
            <a:t>　 事業の具体化にあたっては、後年度に負担するランニングコストや公債費等も重視し、財政の健全化に努める。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108655</xdr:rowOff>
    </xdr:from>
    <xdr:to>
      <xdr:col>81</xdr:col>
      <xdr:colOff>44450</xdr:colOff>
      <xdr:row>44</xdr:row>
      <xdr:rowOff>71261</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48100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17938</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71261</xdr:rowOff>
    </xdr:from>
    <xdr:to>
      <xdr:col>77</xdr:col>
      <xdr:colOff>44450</xdr:colOff>
      <xdr:row>44</xdr:row>
      <xdr:rowOff>71261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615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35577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44450</xdr:rowOff>
    </xdr:from>
    <xdr:to>
      <xdr:col>72</xdr:col>
      <xdr:colOff>203200</xdr:colOff>
      <xdr:row>44</xdr:row>
      <xdr:rowOff>71261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5882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62388</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44</xdr:row>
      <xdr:rowOff>44450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4676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48982</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078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62388</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0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57855</xdr:rowOff>
    </xdr:from>
    <xdr:to>
      <xdr:col>81</xdr:col>
      <xdr:colOff>95250</xdr:colOff>
      <xdr:row>43</xdr:row>
      <xdr:rowOff>159455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29932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20461</xdr:rowOff>
    </xdr:from>
    <xdr:to>
      <xdr:col>77</xdr:col>
      <xdr:colOff>95250</xdr:colOff>
      <xdr:row>44</xdr:row>
      <xdr:rowOff>122061</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106838</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65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20461</xdr:rowOff>
    </xdr:from>
    <xdr:to>
      <xdr:col>73</xdr:col>
      <xdr:colOff>44450</xdr:colOff>
      <xdr:row>44</xdr:row>
      <xdr:rowOff>122061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5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106838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650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165100</xdr:rowOff>
    </xdr:from>
    <xdr:to>
      <xdr:col>68</xdr:col>
      <xdr:colOff>203200</xdr:colOff>
      <xdr:row>44</xdr:row>
      <xdr:rowOff>95250</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80027</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将来負担額の増よりも充当可能財源の増が大きかったため、分子が減少し、前年度より</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ポイント改善したが、類似団体平均を上回っている。引き続き町債発行と公債費負担のバランスに配慮しながら、比率が上昇傾向とならないよう財政の健全化に努める。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24946</xdr:rowOff>
    </xdr:from>
    <xdr:to>
      <xdr:col>81</xdr:col>
      <xdr:colOff>44450</xdr:colOff>
      <xdr:row>14</xdr:row>
      <xdr:rowOff>136979</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2425246"/>
          <a:ext cx="838200" cy="11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136979</xdr:rowOff>
    </xdr:from>
    <xdr:to>
      <xdr:col>77</xdr:col>
      <xdr:colOff>44450</xdr:colOff>
      <xdr:row>15</xdr:row>
      <xdr:rowOff>25854</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253727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25854</xdr:rowOff>
    </xdr:from>
    <xdr:to>
      <xdr:col>72</xdr:col>
      <xdr:colOff>203200</xdr:colOff>
      <xdr:row>15</xdr:row>
      <xdr:rowOff>87902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2597604"/>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35379</xdr:rowOff>
    </xdr:from>
    <xdr:to>
      <xdr:col>73</xdr:col>
      <xdr:colOff>44450</xdr:colOff>
      <xdr:row>15</xdr:row>
      <xdr:rowOff>136979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121756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152491</xdr:rowOff>
    </xdr:from>
    <xdr:to>
      <xdr:col>68</xdr:col>
      <xdr:colOff>152400</xdr:colOff>
      <xdr:row>15</xdr:row>
      <xdr:rowOff>87902</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2552791"/>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31931</xdr:rowOff>
    </xdr:from>
    <xdr:to>
      <xdr:col>68</xdr:col>
      <xdr:colOff>203200</xdr:colOff>
      <xdr:row>15</xdr:row>
      <xdr:rowOff>133531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118308</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69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145596</xdr:rowOff>
    </xdr:from>
    <xdr:to>
      <xdr:col>81</xdr:col>
      <xdr:colOff>95250</xdr:colOff>
      <xdr:row>14</xdr:row>
      <xdr:rowOff>75746</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237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117673</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2346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86179</xdr:rowOff>
    </xdr:from>
    <xdr:to>
      <xdr:col>77</xdr:col>
      <xdr:colOff>95250</xdr:colOff>
      <xdr:row>15</xdr:row>
      <xdr:rowOff>16329</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248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1106</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257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146504</xdr:rowOff>
    </xdr:from>
    <xdr:to>
      <xdr:col>73</xdr:col>
      <xdr:colOff>44450</xdr:colOff>
      <xdr:row>15</xdr:row>
      <xdr:rowOff>76654</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254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86831</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2315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37102</xdr:rowOff>
    </xdr:from>
    <xdr:to>
      <xdr:col>68</xdr:col>
      <xdr:colOff>203200</xdr:colOff>
      <xdr:row>15</xdr:row>
      <xdr:rowOff>138702</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260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123479</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2695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101691</xdr:rowOff>
    </xdr:from>
    <xdr:to>
      <xdr:col>64</xdr:col>
      <xdr:colOff>152400</xdr:colOff>
      <xdr:row>15</xdr:row>
      <xdr:rowOff>31841</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250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42018</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227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123825</xdr:colOff>
      <xdr:row>26</xdr:row>
      <xdr:rowOff>57150</xdr:rowOff>
    </xdr:from>
    <xdr:ext cx="9099176" cy="425758"/>
    <xdr:sp macro="" textlink="">
      <xdr:nvSpPr>
        <xdr:cNvPr id="475" name="テキスト ボックス 474">
          <a:extLst>
            <a:ext uri="{FF2B5EF4-FFF2-40B4-BE49-F238E27FC236}">
              <a16:creationId xmlns:a16="http://schemas.microsoft.com/office/drawing/2014/main" id="{94705B48-D8C5-464F-A151-E48EEB595CDC}"/>
            </a:ext>
          </a:extLst>
        </xdr:cNvPr>
        <xdr:cNvSpPr txBox="1"/>
      </xdr:nvSpPr>
      <xdr:spPr>
        <a:xfrm>
          <a:off x="752475" y="4514850"/>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経常一般財源等の増加（</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百万円）と、人件費の減少（</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百万円）により、比率は前年度から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ポイント改善している。類似団体平均を下回っているのは、職員構成が主な要因である。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年の合併以降、職員数の削減や指定管理者制度活用等で人件費の抑制を図ってきた。今後も、定員適正化計画に基づいて定員管理に努めながら、効率的な行政運営に努める。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1270</xdr:rowOff>
    </xdr:from>
    <xdr:to>
      <xdr:col>24</xdr:col>
      <xdr:colOff>25400</xdr:colOff>
      <xdr:row>35</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002020"/>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271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43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36</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089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156718</xdr:rowOff>
    </xdr:from>
    <xdr:to>
      <xdr:col>15</xdr:col>
      <xdr:colOff>98425</xdr:colOff>
      <xdr:row>36</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574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110998</xdr:rowOff>
    </xdr:from>
    <xdr:to>
      <xdr:col>11</xdr:col>
      <xdr:colOff>9525</xdr:colOff>
      <xdr:row>35</xdr:row>
      <xdr:rowOff>156718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17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121920</xdr:rowOff>
    </xdr:from>
    <xdr:to>
      <xdr:col>24</xdr:col>
      <xdr:colOff>76200</xdr:colOff>
      <xdr:row>35</xdr:row>
      <xdr:rowOff>52070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138447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169926</xdr:rowOff>
    </xdr:from>
    <xdr:to>
      <xdr:col>15</xdr:col>
      <xdr:colOff>149225</xdr:colOff>
      <xdr:row>36</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110253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105918</xdr:rowOff>
    </xdr:from>
    <xdr:to>
      <xdr:col>11</xdr:col>
      <xdr:colOff>60325</xdr:colOff>
      <xdr:row>36</xdr:row>
      <xdr:rowOff>36068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46245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60198</xdr:rowOff>
    </xdr:from>
    <xdr:to>
      <xdr:col>6</xdr:col>
      <xdr:colOff>171450</xdr:colOff>
      <xdr:row>35</xdr:row>
      <xdr:rowOff>161798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525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物件費が増加（</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百万円）により、比率は前年度から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ポイントの悪化となり、類似団体平均と同水準となった。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　 引き続き必要最小限の経費で効率的な行政運営に努める。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29029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0824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84563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7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94343</xdr:rowOff>
    </xdr:from>
    <xdr:to>
      <xdr:col>78</xdr:col>
      <xdr:colOff>69850</xdr:colOff>
      <xdr:row>17</xdr:row>
      <xdr:rowOff>167821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37543"/>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45357</xdr:rowOff>
    </xdr:from>
    <xdr:to>
      <xdr:col>73</xdr:col>
      <xdr:colOff>180975</xdr:colOff>
      <xdr:row>16</xdr:row>
      <xdr:rowOff>94343</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88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45357</xdr:rowOff>
    </xdr:from>
    <xdr:to>
      <xdr:col>69</xdr:col>
      <xdr:colOff>92075</xdr:colOff>
      <xdr:row>16</xdr:row>
      <xdr:rowOff>45357</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7885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57348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800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43543</xdr:rowOff>
    </xdr:from>
    <xdr:to>
      <xdr:col>74</xdr:col>
      <xdr:colOff>31750</xdr:colOff>
      <xdr:row>16</xdr:row>
      <xdr:rowOff>145143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78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155320</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5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166007</xdr:rowOff>
    </xdr:from>
    <xdr:to>
      <xdr:col>69</xdr:col>
      <xdr:colOff>142875</xdr:colOff>
      <xdr:row>16</xdr:row>
      <xdr:rowOff>96157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106334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166007</xdr:rowOff>
    </xdr:from>
    <xdr:to>
      <xdr:col>65</xdr:col>
      <xdr:colOff>53975</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国の制度改正等により扶助費の増加はやむを得ない面もあるが、支給時の資格審査等を通して、適正な執行と経費の抑制に努める。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115570</xdr:rowOff>
    </xdr:from>
    <xdr:to>
      <xdr:col>24</xdr:col>
      <xdr:colOff>25400</xdr:colOff>
      <xdr:row>61</xdr:row>
      <xdr:rowOff>161290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024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30497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115570</xdr:rowOff>
    </xdr:from>
    <xdr:to>
      <xdr:col>24</xdr:col>
      <xdr:colOff>114300</xdr:colOff>
      <xdr:row>53</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149860</xdr:rowOff>
    </xdr:from>
    <xdr:to>
      <xdr:col>24</xdr:col>
      <xdr:colOff>25400</xdr:colOff>
      <xdr:row>59</xdr:row>
      <xdr:rowOff>1270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093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149860</xdr:rowOff>
    </xdr:from>
    <xdr:to>
      <xdr:col>19</xdr:col>
      <xdr:colOff>187325</xdr:colOff>
      <xdr:row>59</xdr:row>
      <xdr:rowOff>1270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09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30480</xdr:rowOff>
    </xdr:from>
    <xdr:to>
      <xdr:col>20</xdr:col>
      <xdr:colOff>38100</xdr:colOff>
      <xdr:row>58</xdr:row>
      <xdr:rowOff>132080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142257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4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149860</xdr:rowOff>
    </xdr:from>
    <xdr:to>
      <xdr:col>15</xdr:col>
      <xdr:colOff>98425</xdr:colOff>
      <xdr:row>58</xdr:row>
      <xdr:rowOff>149860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93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30480</xdr:rowOff>
    </xdr:from>
    <xdr:to>
      <xdr:col>15</xdr:col>
      <xdr:colOff>149225</xdr:colOff>
      <xdr:row>58</xdr:row>
      <xdr:rowOff>132080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142257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58</xdr:row>
      <xdr:rowOff>149860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48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165117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119397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2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99060</xdr:rowOff>
    </xdr:from>
    <xdr:to>
      <xdr:col>24</xdr:col>
      <xdr:colOff>76200</xdr:colOff>
      <xdr:row>59</xdr:row>
      <xdr:rowOff>29210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71137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121920</xdr:rowOff>
    </xdr:from>
    <xdr:to>
      <xdr:col>20</xdr:col>
      <xdr:colOff>38100</xdr:colOff>
      <xdr:row>59</xdr:row>
      <xdr:rowOff>52070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36847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99060</xdr:rowOff>
    </xdr:from>
    <xdr:to>
      <xdr:col>15</xdr:col>
      <xdr:colOff>149225</xdr:colOff>
      <xdr:row>59</xdr:row>
      <xdr:rowOff>29210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13987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99060</xdr:rowOff>
    </xdr:from>
    <xdr:to>
      <xdr:col>11</xdr:col>
      <xdr:colOff>60325</xdr:colOff>
      <xdr:row>59</xdr:row>
      <xdr:rowOff>29210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13987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53340</xdr:rowOff>
    </xdr:from>
    <xdr:to>
      <xdr:col>6</xdr:col>
      <xdr:colOff>171450</xdr:colOff>
      <xdr:row>58</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139717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比率が類似団体平均を下回っているのは、水道事業及び下水道事業を法適化していることで、特別会計への繰出金が少ないことが主な要因である。経常一般財源等の増（</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百万円）により、前年度より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少子高齢化による社会保障関連の特別会計繰出金等は高止まり傾向である。特別会計においては、経費削減や効率的・効果的な事業執行等で、普通会計の負担の抑制に努める。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56</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567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165100</xdr:rowOff>
    </xdr:from>
    <xdr:to>
      <xdr:col>78</xdr:col>
      <xdr:colOff>69850</xdr:colOff>
      <xdr:row>56</xdr:row>
      <xdr:rowOff>69850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9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55</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75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146050</xdr:rowOff>
    </xdr:from>
    <xdr:to>
      <xdr:col>69</xdr:col>
      <xdr:colOff>92075</xdr:colOff>
      <xdr:row>56</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29227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19050</xdr:rowOff>
    </xdr:from>
    <xdr:to>
      <xdr:col>78</xdr:col>
      <xdr:colOff>120650</xdr:colOff>
      <xdr:row>56</xdr:row>
      <xdr:rowOff>120650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130827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114300</xdr:rowOff>
    </xdr:from>
    <xdr:to>
      <xdr:col>74</xdr:col>
      <xdr:colOff>31750</xdr:colOff>
      <xdr:row>56</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54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95250</xdr:rowOff>
    </xdr:from>
    <xdr:to>
      <xdr:col>69</xdr:col>
      <xdr:colOff>142875</xdr:colOff>
      <xdr:row>56</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 補助費等の減（</a:t>
          </a:r>
          <a:r>
            <a:rPr kumimoji="1" lang="en-US" altLang="ja-JP" sz="1200">
              <a:latin typeface="ＭＳ Ｐゴシック" panose="020B0600070205080204" pitchFamily="50" charset="-128"/>
              <a:ea typeface="ＭＳ Ｐゴシック" panose="020B0600070205080204" pitchFamily="50" charset="-128"/>
            </a:rPr>
            <a:t>126</a:t>
          </a:r>
          <a:r>
            <a:rPr kumimoji="1" lang="ja-JP" altLang="en-US" sz="1200">
              <a:latin typeface="ＭＳ Ｐゴシック" panose="020B0600070205080204" pitchFamily="50" charset="-128"/>
              <a:ea typeface="ＭＳ Ｐゴシック" panose="020B0600070205080204" pitchFamily="50" charset="-128"/>
            </a:rPr>
            <a:t>百万円）に加え、経常一般財源等の増（</a:t>
          </a:r>
          <a:r>
            <a:rPr kumimoji="1" lang="en-US" altLang="ja-JP" sz="1200">
              <a:latin typeface="ＭＳ Ｐゴシック" panose="020B0600070205080204" pitchFamily="50" charset="-128"/>
              <a:ea typeface="ＭＳ Ｐゴシック" panose="020B0600070205080204" pitchFamily="50" charset="-128"/>
            </a:rPr>
            <a:t>355</a:t>
          </a:r>
          <a:r>
            <a:rPr kumimoji="1" lang="ja-JP" altLang="en-US" sz="1200">
              <a:latin typeface="ＭＳ Ｐゴシック" panose="020B0600070205080204" pitchFamily="50" charset="-128"/>
              <a:ea typeface="ＭＳ Ｐゴシック" panose="020B0600070205080204" pitchFamily="50" charset="-128"/>
            </a:rPr>
            <a:t>百万円）により、比率は前年度から</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ポイント改善した。一時的に改善はしたが、農業・観光分野への補助金等が多額であることや、法適化している水道事業及び公共下水道事業への繰出金等が影響し、例年、類似団体平均と比べ大きく上回っている。</a:t>
          </a:r>
        </a:p>
        <a:p>
          <a:r>
            <a:rPr kumimoji="1" lang="ja-JP" altLang="en-US" sz="1200">
              <a:latin typeface="ＭＳ Ｐゴシック" panose="020B0600070205080204" pitchFamily="50" charset="-128"/>
              <a:ea typeface="ＭＳ Ｐゴシック" panose="020B0600070205080204" pitchFamily="50" charset="-128"/>
            </a:rPr>
            <a:t> 　大幅な削減は、すぐには困難であるが、必要性・公平性・事業効果を検証しつつ、見直しを行い、より効果的な予算執行に努める。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5080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42000"/>
          <a:ext cx="0" cy="102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148607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3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xdr:rowOff>
    </xdr:from>
    <xdr:to>
      <xdr:col>82</xdr:col>
      <xdr:colOff>196850</xdr:colOff>
      <xdr:row>40</xdr:row>
      <xdr:rowOff>5080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86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77470</xdr:rowOff>
    </xdr:from>
    <xdr:to>
      <xdr:col>82</xdr:col>
      <xdr:colOff>107950</xdr:colOff>
      <xdr:row>40</xdr:row>
      <xdr:rowOff>119380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76402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107967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91440</xdr:rowOff>
    </xdr:from>
    <xdr:to>
      <xdr:col>82</xdr:col>
      <xdr:colOff>158750</xdr:colOff>
      <xdr:row>37</xdr:row>
      <xdr:rowOff>21590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35560</xdr:rowOff>
    </xdr:from>
    <xdr:to>
      <xdr:col>78</xdr:col>
      <xdr:colOff>69850</xdr:colOff>
      <xdr:row>40</xdr:row>
      <xdr:rowOff>119380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8935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129540</xdr:rowOff>
    </xdr:from>
    <xdr:to>
      <xdr:col>78</xdr:col>
      <xdr:colOff>120650</xdr:colOff>
      <xdr:row>37</xdr:row>
      <xdr:rowOff>59690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69867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35560</xdr:rowOff>
    </xdr:from>
    <xdr:to>
      <xdr:col>73</xdr:col>
      <xdr:colOff>180975</xdr:colOff>
      <xdr:row>40</xdr:row>
      <xdr:rowOff>165100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893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121920</xdr:rowOff>
    </xdr:from>
    <xdr:to>
      <xdr:col>74</xdr:col>
      <xdr:colOff>31750</xdr:colOff>
      <xdr:row>37</xdr:row>
      <xdr:rowOff>52070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142240</xdr:rowOff>
    </xdr:from>
    <xdr:to>
      <xdr:col>69</xdr:col>
      <xdr:colOff>92075</xdr:colOff>
      <xdr:row>40</xdr:row>
      <xdr:rowOff>165100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70002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69867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167640</xdr:rowOff>
    </xdr:from>
    <xdr:to>
      <xdr:col>65</xdr:col>
      <xdr:colOff>53975</xdr:colOff>
      <xdr:row>37</xdr:row>
      <xdr:rowOff>97790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107967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26670</xdr:rowOff>
    </xdr:from>
    <xdr:to>
      <xdr:col>82</xdr:col>
      <xdr:colOff>158750</xdr:colOff>
      <xdr:row>39</xdr:row>
      <xdr:rowOff>128270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106697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62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68580</xdr:rowOff>
    </xdr:from>
    <xdr:to>
      <xdr:col>78</xdr:col>
      <xdr:colOff>120650</xdr:colOff>
      <xdr:row>40</xdr:row>
      <xdr:rowOff>170180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9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154957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701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114300</xdr:rowOff>
    </xdr:from>
    <xdr:to>
      <xdr:col>69</xdr:col>
      <xdr:colOff>142875</xdr:colOff>
      <xdr:row>41</xdr:row>
      <xdr:rowOff>44450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29227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91440</xdr:rowOff>
    </xdr:from>
    <xdr:to>
      <xdr:col>65</xdr:col>
      <xdr:colOff>53975</xdr:colOff>
      <xdr:row>41</xdr:row>
      <xdr:rowOff>21590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41</xdr:row>
      <xdr:rowOff>6367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これまでの起債の抑制、積極的な繰上償還、低利率への借換や利率見直し等による元利償還金の抑制効果により、比率は前年度より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ポイント改善し、類似団体平均と同程度となった。</a:t>
          </a:r>
        </a:p>
        <a:p>
          <a:r>
            <a:rPr kumimoji="1" lang="ja-JP" altLang="en-US" sz="1300">
              <a:latin typeface="ＭＳ Ｐゴシック" panose="020B0600070205080204" pitchFamily="50" charset="-128"/>
              <a:ea typeface="ＭＳ Ｐゴシック" panose="020B0600070205080204" pitchFamily="50" charset="-128"/>
            </a:rPr>
            <a:t> 　引き続き公債費負担の軽減に努める。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407900"/>
          <a:ext cx="0" cy="168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76200</xdr:rowOff>
    </xdr:from>
    <xdr:to>
      <xdr:col>24</xdr:col>
      <xdr:colOff>25400</xdr:colOff>
      <xdr:row>78</xdr:row>
      <xdr:rowOff>76200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1064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60977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76200</xdr:rowOff>
    </xdr:from>
    <xdr:to>
      <xdr:col>19</xdr:col>
      <xdr:colOff>187325</xdr:colOff>
      <xdr:row>79</xdr:row>
      <xdr:rowOff>57150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3449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143527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57150</xdr:rowOff>
    </xdr:from>
    <xdr:to>
      <xdr:col>15</xdr:col>
      <xdr:colOff>98425</xdr:colOff>
      <xdr:row>80</xdr:row>
      <xdr:rowOff>12700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60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92727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31750</xdr:rowOff>
    </xdr:from>
    <xdr:to>
      <xdr:col>11</xdr:col>
      <xdr:colOff>9525</xdr:colOff>
      <xdr:row>80</xdr:row>
      <xdr:rowOff>12700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57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156227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0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22877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25400</xdr:rowOff>
    </xdr:from>
    <xdr:to>
      <xdr:col>24</xdr:col>
      <xdr:colOff>76200</xdr:colOff>
      <xdr:row>76</xdr:row>
      <xdr:rowOff>127000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41927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25400</xdr:rowOff>
    </xdr:from>
    <xdr:to>
      <xdr:col>20</xdr:col>
      <xdr:colOff>38100</xdr:colOff>
      <xdr:row>78</xdr:row>
      <xdr:rowOff>127000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39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111777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48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6350</xdr:rowOff>
    </xdr:from>
    <xdr:to>
      <xdr:col>15</xdr:col>
      <xdr:colOff>149225</xdr:colOff>
      <xdr:row>79</xdr:row>
      <xdr:rowOff>107950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92727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133350</xdr:rowOff>
    </xdr:from>
    <xdr:to>
      <xdr:col>11</xdr:col>
      <xdr:colOff>60325</xdr:colOff>
      <xdr:row>80</xdr:row>
      <xdr:rowOff>63500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48277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152400</xdr:rowOff>
    </xdr:from>
    <xdr:to>
      <xdr:col>6</xdr:col>
      <xdr:colOff>171450</xdr:colOff>
      <xdr:row>79</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67327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公債費以外の比率は、経常一般財源等の増（</a:t>
          </a:r>
          <a:r>
            <a:rPr kumimoji="1" lang="en-US" altLang="ja-JP" sz="1300">
              <a:latin typeface="ＭＳ Ｐゴシック" panose="020B0600070205080204" pitchFamily="50" charset="-128"/>
              <a:ea typeface="ＭＳ Ｐゴシック" panose="020B0600070205080204" pitchFamily="50" charset="-128"/>
            </a:rPr>
            <a:t>355</a:t>
          </a:r>
          <a:r>
            <a:rPr kumimoji="1" lang="ja-JP" altLang="en-US" sz="1300">
              <a:latin typeface="ＭＳ Ｐゴシック" panose="020B0600070205080204" pitchFamily="50" charset="-128"/>
              <a:ea typeface="ＭＳ Ｐゴシック" panose="020B0600070205080204" pitchFamily="50" charset="-128"/>
            </a:rPr>
            <a:t>百万円）により、前年度から</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ポイント改善した。　厳しい財政状況を踏まえ、引き続き経費削減と効率的な行政運営に努める。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102507</xdr:rowOff>
    </xdr:from>
    <xdr:to>
      <xdr:col>82</xdr:col>
      <xdr:colOff>107950</xdr:colOff>
      <xdr:row>82</xdr:row>
      <xdr:rowOff>105229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183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77306</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4136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105229</xdr:rowOff>
    </xdr:from>
    <xdr:to>
      <xdr:col>82</xdr:col>
      <xdr:colOff>196850</xdr:colOff>
      <xdr:row>82</xdr:row>
      <xdr:rowOff>105229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416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17434</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6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102507</xdr:rowOff>
    </xdr:from>
    <xdr:to>
      <xdr:col>82</xdr:col>
      <xdr:colOff>196850</xdr:colOff>
      <xdr:row>73</xdr:row>
      <xdr:rowOff>102507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1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170543</xdr:rowOff>
    </xdr:from>
    <xdr:to>
      <xdr:col>82</xdr:col>
      <xdr:colOff>107950</xdr:colOff>
      <xdr:row>81</xdr:row>
      <xdr:rowOff>156936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543643"/>
          <a:ext cx="8382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100891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31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84364</xdr:rowOff>
    </xdr:from>
    <xdr:to>
      <xdr:col>82</xdr:col>
      <xdr:colOff>158750</xdr:colOff>
      <xdr:row>78</xdr:row>
      <xdr:rowOff>14514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110671</xdr:rowOff>
    </xdr:from>
    <xdr:to>
      <xdr:col>78</xdr:col>
      <xdr:colOff>69850</xdr:colOff>
      <xdr:row>81</xdr:row>
      <xdr:rowOff>156936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826671"/>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80</xdr:row>
      <xdr:rowOff>5443</xdr:rowOff>
    </xdr:from>
    <xdr:to>
      <xdr:col>78</xdr:col>
      <xdr:colOff>120650</xdr:colOff>
      <xdr:row>80</xdr:row>
      <xdr:rowOff>107043</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72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117220</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49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110671</xdr:rowOff>
    </xdr:from>
    <xdr:to>
      <xdr:col>73</xdr:col>
      <xdr:colOff>180975</xdr:colOff>
      <xdr:row>81</xdr:row>
      <xdr:rowOff>4536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82667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38100</xdr:rowOff>
    </xdr:from>
    <xdr:to>
      <xdr:col>74</xdr:col>
      <xdr:colOff>31750</xdr:colOff>
      <xdr:row>80</xdr:row>
      <xdr:rowOff>139700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75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88900</xdr:rowOff>
    </xdr:from>
    <xdr:to>
      <xdr:col>69</xdr:col>
      <xdr:colOff>92075</xdr:colOff>
      <xdr:row>81</xdr:row>
      <xdr:rowOff>4536</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804900"/>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166007</xdr:rowOff>
    </xdr:from>
    <xdr:to>
      <xdr:col>69</xdr:col>
      <xdr:colOff>142875</xdr:colOff>
      <xdr:row>80</xdr:row>
      <xdr:rowOff>96157</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7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106334</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4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78921</xdr:rowOff>
    </xdr:from>
    <xdr:to>
      <xdr:col>65</xdr:col>
      <xdr:colOff>53975</xdr:colOff>
      <xdr:row>80</xdr:row>
      <xdr:rowOff>9071</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623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19248</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392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91820</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106136</xdr:rowOff>
    </xdr:from>
    <xdr:to>
      <xdr:col>78</xdr:col>
      <xdr:colOff>120650</xdr:colOff>
      <xdr:row>82</xdr:row>
      <xdr:rowOff>36286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99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82</xdr:row>
      <xdr:rowOff>21063</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4079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59871</xdr:rowOff>
    </xdr:from>
    <xdr:to>
      <xdr:col>74</xdr:col>
      <xdr:colOff>31750</xdr:colOff>
      <xdr:row>80</xdr:row>
      <xdr:rowOff>161471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146248</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8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125186</xdr:rowOff>
    </xdr:from>
    <xdr:to>
      <xdr:col>69</xdr:col>
      <xdr:colOff>142875</xdr:colOff>
      <xdr:row>81</xdr:row>
      <xdr:rowOff>55336</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40113</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38100</xdr:rowOff>
    </xdr:from>
    <xdr:to>
      <xdr:col>65</xdr:col>
      <xdr:colOff>53975</xdr:colOff>
      <xdr:row>80</xdr:row>
      <xdr:rowOff>139700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124477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29312</xdr:rowOff>
    </xdr:from>
    <xdr:to>
      <xdr:col>29</xdr:col>
      <xdr:colOff>127000</xdr:colOff>
      <xdr:row>20</xdr:row>
      <xdr:rowOff>112388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34337"/>
          <a:ext cx="0" cy="14546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84465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6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112388</xdr:rowOff>
    </xdr:from>
    <xdr:to>
      <xdr:col>30</xdr:col>
      <xdr:colOff>25400</xdr:colOff>
      <xdr:row>20</xdr:row>
      <xdr:rowOff>112388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9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115689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29312</xdr:rowOff>
    </xdr:from>
    <xdr:to>
      <xdr:col>30</xdr:col>
      <xdr:colOff>25400</xdr:colOff>
      <xdr:row>12</xdr:row>
      <xdr:rowOff>29312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343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126333</xdr:rowOff>
    </xdr:from>
    <xdr:to>
      <xdr:col>29</xdr:col>
      <xdr:colOff>127000</xdr:colOff>
      <xdr:row>19</xdr:row>
      <xdr:rowOff>134201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1508"/>
          <a:ext cx="647700" cy="7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9745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0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164668</xdr:rowOff>
    </xdr:from>
    <xdr:to>
      <xdr:col>29</xdr:col>
      <xdr:colOff>177800</xdr:colOff>
      <xdr:row>17</xdr:row>
      <xdr:rowOff>94818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55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130620</xdr:rowOff>
    </xdr:from>
    <xdr:to>
      <xdr:col>26</xdr:col>
      <xdr:colOff>50800</xdr:colOff>
      <xdr:row>19</xdr:row>
      <xdr:rowOff>134201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35795"/>
          <a:ext cx="698500" cy="35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111804</xdr:rowOff>
    </xdr:from>
    <xdr:to>
      <xdr:col>26</xdr:col>
      <xdr:colOff>101600</xdr:colOff>
      <xdr:row>18</xdr:row>
      <xdr:rowOff>41954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740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52131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119056</xdr:rowOff>
    </xdr:from>
    <xdr:to>
      <xdr:col>22</xdr:col>
      <xdr:colOff>114300</xdr:colOff>
      <xdr:row>19</xdr:row>
      <xdr:rowOff>130620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424231"/>
          <a:ext cx="698500" cy="1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130854</xdr:rowOff>
    </xdr:from>
    <xdr:to>
      <xdr:col>22</xdr:col>
      <xdr:colOff>165100</xdr:colOff>
      <xdr:row>18</xdr:row>
      <xdr:rowOff>61004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93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71181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119056</xdr:rowOff>
    </xdr:from>
    <xdr:to>
      <xdr:col>18</xdr:col>
      <xdr:colOff>177800</xdr:colOff>
      <xdr:row>20</xdr:row>
      <xdr:rowOff>1022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24231"/>
          <a:ext cx="698500" cy="53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42405</xdr:rowOff>
    </xdr:from>
    <xdr:to>
      <xdr:col>19</xdr:col>
      <xdr:colOff>38100</xdr:colOff>
      <xdr:row>18</xdr:row>
      <xdr:rowOff>144005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761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154182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107823</xdr:rowOff>
    </xdr:from>
    <xdr:to>
      <xdr:col>15</xdr:col>
      <xdr:colOff>101600</xdr:colOff>
      <xdr:row>19</xdr:row>
      <xdr:rowOff>37973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241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48150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10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75533</xdr:rowOff>
    </xdr:from>
    <xdr:to>
      <xdr:col>29</xdr:col>
      <xdr:colOff>177800</xdr:colOff>
      <xdr:row>20</xdr:row>
      <xdr:rowOff>5683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47610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83401</xdr:rowOff>
    </xdr:from>
    <xdr:to>
      <xdr:col>26</xdr:col>
      <xdr:colOff>101600</xdr:colOff>
      <xdr:row>20</xdr:row>
      <xdr:rowOff>13551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88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169778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74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79820</xdr:rowOff>
    </xdr:from>
    <xdr:to>
      <xdr:col>22</xdr:col>
      <xdr:colOff>165100</xdr:colOff>
      <xdr:row>20</xdr:row>
      <xdr:rowOff>9970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8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166197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68256</xdr:rowOff>
    </xdr:from>
    <xdr:to>
      <xdr:col>19</xdr:col>
      <xdr:colOff>38100</xdr:colOff>
      <xdr:row>19</xdr:row>
      <xdr:rowOff>169856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73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154633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59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121672</xdr:rowOff>
    </xdr:from>
    <xdr:to>
      <xdr:col>15</xdr:col>
      <xdr:colOff>101600</xdr:colOff>
      <xdr:row>20</xdr:row>
      <xdr:rowOff>51822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26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36599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13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65082</xdr:rowOff>
    </xdr:from>
    <xdr:to>
      <xdr:col>29</xdr:col>
      <xdr:colOff>127000</xdr:colOff>
      <xdr:row>35</xdr:row>
      <xdr:rowOff>198324</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675432"/>
          <a:ext cx="647700" cy="133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291671</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2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65082</xdr:rowOff>
    </xdr:from>
    <xdr:to>
      <xdr:col>26</xdr:col>
      <xdr:colOff>50800</xdr:colOff>
      <xdr:row>35</xdr:row>
      <xdr:rowOff>74128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675432"/>
          <a:ext cx="698500" cy="9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81914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3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307105</xdr:rowOff>
    </xdr:from>
    <xdr:to>
      <xdr:col>22</xdr:col>
      <xdr:colOff>114300</xdr:colOff>
      <xdr:row>35</xdr:row>
      <xdr:rowOff>74128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574555"/>
          <a:ext cx="698500" cy="1099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56539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0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307105</xdr:rowOff>
    </xdr:from>
    <xdr:to>
      <xdr:col>18</xdr:col>
      <xdr:colOff>177800</xdr:colOff>
      <xdr:row>35</xdr:row>
      <xdr:rowOff>94311</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574555"/>
          <a:ext cx="698500" cy="130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96381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4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63887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147524</xdr:rowOff>
    </xdr:from>
    <xdr:to>
      <xdr:col>29</xdr:col>
      <xdr:colOff>177800</xdr:colOff>
      <xdr:row>35</xdr:row>
      <xdr:rowOff>249124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5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335501</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0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14282</xdr:rowOff>
    </xdr:from>
    <xdr:to>
      <xdr:col>26</xdr:col>
      <xdr:colOff>101600</xdr:colOff>
      <xdr:row>35</xdr:row>
      <xdr:rowOff>115882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624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126059</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3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23328</xdr:rowOff>
    </xdr:from>
    <xdr:to>
      <xdr:col>22</xdr:col>
      <xdr:colOff>165100</xdr:colOff>
      <xdr:row>35</xdr:row>
      <xdr:rowOff>124928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633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135105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40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256305</xdr:rowOff>
    </xdr:from>
    <xdr:to>
      <xdr:col>19</xdr:col>
      <xdr:colOff>38100</xdr:colOff>
      <xdr:row>35</xdr:row>
      <xdr:rowOff>15005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523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25181</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29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43511</xdr:rowOff>
    </xdr:from>
    <xdr:to>
      <xdr:col>15</xdr:col>
      <xdr:colOff>101600</xdr:colOff>
      <xdr:row>35</xdr:row>
      <xdr:rowOff>145111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53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155287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42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17513</xdr:rowOff>
    </xdr:from>
    <xdr:to>
      <xdr:col>24</xdr:col>
      <xdr:colOff>63500</xdr:colOff>
      <xdr:row>36</xdr:row>
      <xdr:rowOff>21374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89713"/>
          <a:ext cx="8382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17513</xdr:rowOff>
    </xdr:from>
    <xdr:to>
      <xdr:col>19</xdr:col>
      <xdr:colOff>177800</xdr:colOff>
      <xdr:row>36</xdr:row>
      <xdr:rowOff>36957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89713"/>
          <a:ext cx="889000" cy="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36957</xdr:rowOff>
    </xdr:from>
    <xdr:to>
      <xdr:col>15</xdr:col>
      <xdr:colOff>50800</xdr:colOff>
      <xdr:row>36</xdr:row>
      <xdr:rowOff>69482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9157"/>
          <a:ext cx="889000" cy="3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148683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69482</xdr:rowOff>
    </xdr:from>
    <xdr:to>
      <xdr:col>10</xdr:col>
      <xdr:colOff>114300</xdr:colOff>
      <xdr:row>36</xdr:row>
      <xdr:rowOff>85039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41682"/>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29748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7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45191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142024</xdr:rowOff>
    </xdr:from>
    <xdr:to>
      <xdr:col>24</xdr:col>
      <xdr:colOff>114300</xdr:colOff>
      <xdr:row>36</xdr:row>
      <xdr:rowOff>72174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120451</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2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138163</xdr:rowOff>
    </xdr:from>
    <xdr:to>
      <xdr:col>20</xdr:col>
      <xdr:colOff>38100</xdr:colOff>
      <xdr:row>36</xdr:row>
      <xdr:rowOff>68313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59440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231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157607</xdr:rowOff>
    </xdr:from>
    <xdr:to>
      <xdr:col>15</xdr:col>
      <xdr:colOff>101600</xdr:colOff>
      <xdr:row>36</xdr:row>
      <xdr:rowOff>87757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104284</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3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18682</xdr:rowOff>
    </xdr:from>
    <xdr:to>
      <xdr:col>10</xdr:col>
      <xdr:colOff>165100</xdr:colOff>
      <xdr:row>36</xdr:row>
      <xdr:rowOff>120282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136809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34239</xdr:rowOff>
    </xdr:from>
    <xdr:to>
      <xdr:col>6</xdr:col>
      <xdr:colOff>38100</xdr:colOff>
      <xdr:row>36</xdr:row>
      <xdr:rowOff>135839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0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152366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114260</xdr:rowOff>
    </xdr:from>
    <xdr:to>
      <xdr:col>24</xdr:col>
      <xdr:colOff>63500</xdr:colOff>
      <xdr:row>57</xdr:row>
      <xdr:rowOff>51210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5460"/>
          <a:ext cx="838200" cy="10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134952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93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51210</xdr:rowOff>
    </xdr:from>
    <xdr:to>
      <xdr:col>19</xdr:col>
      <xdr:colOff>177800</xdr:colOff>
      <xdr:row>57</xdr:row>
      <xdr:rowOff>81080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23860"/>
          <a:ext cx="889000" cy="2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81080</xdr:rowOff>
    </xdr:from>
    <xdr:to>
      <xdr:col>15</xdr:col>
      <xdr:colOff>50800</xdr:colOff>
      <xdr:row>57</xdr:row>
      <xdr:rowOff>137185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3730"/>
          <a:ext cx="889000" cy="5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30406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137185</xdr:rowOff>
    </xdr:from>
    <xdr:to>
      <xdr:col>10</xdr:col>
      <xdr:colOff>114300</xdr:colOff>
      <xdr:row>57</xdr:row>
      <xdr:rowOff>152991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09835"/>
          <a:ext cx="889000" cy="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165411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111396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41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63460</xdr:rowOff>
    </xdr:from>
    <xdr:to>
      <xdr:col>24</xdr:col>
      <xdr:colOff>114300</xdr:colOff>
      <xdr:row>56</xdr:row>
      <xdr:rowOff>165060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41887</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4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410</xdr:rowOff>
    </xdr:from>
    <xdr:to>
      <xdr:col>20</xdr:col>
      <xdr:colOff>38100</xdr:colOff>
      <xdr:row>57</xdr:row>
      <xdr:rowOff>102010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7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93137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30280</xdr:rowOff>
    </xdr:from>
    <xdr:to>
      <xdr:col>15</xdr:col>
      <xdr:colOff>101600</xdr:colOff>
      <xdr:row>57</xdr:row>
      <xdr:rowOff>131880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123007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86385</xdr:rowOff>
    </xdr:from>
    <xdr:to>
      <xdr:col>10</xdr:col>
      <xdr:colOff>165100</xdr:colOff>
      <xdr:row>58</xdr:row>
      <xdr:rowOff>16535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7662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5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102191</xdr:rowOff>
    </xdr:from>
    <xdr:to>
      <xdr:col>6</xdr:col>
      <xdr:colOff>38100</xdr:colOff>
      <xdr:row>58</xdr:row>
      <xdr:rowOff>32341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74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23468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129825</xdr:rowOff>
    </xdr:from>
    <xdr:to>
      <xdr:col>24</xdr:col>
      <xdr:colOff>63500</xdr:colOff>
      <xdr:row>74</xdr:row>
      <xdr:rowOff>155428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17125"/>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145554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32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155428</xdr:rowOff>
    </xdr:from>
    <xdr:to>
      <xdr:col>19</xdr:col>
      <xdr:colOff>177800</xdr:colOff>
      <xdr:row>75</xdr:row>
      <xdr:rowOff>113777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42728"/>
          <a:ext cx="889000" cy="12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22248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48351</xdr:rowOff>
    </xdr:from>
    <xdr:to>
      <xdr:col>15</xdr:col>
      <xdr:colOff>50800</xdr:colOff>
      <xdr:row>75</xdr:row>
      <xdr:rowOff>113777</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2907101"/>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9123</xdr:rowOff>
    </xdr:from>
    <xdr:to>
      <xdr:col>10</xdr:col>
      <xdr:colOff>114300</xdr:colOff>
      <xdr:row>75</xdr:row>
      <xdr:rowOff>48351</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867873"/>
          <a:ext cx="889000" cy="3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114464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4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91239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79025</xdr:rowOff>
    </xdr:from>
    <xdr:to>
      <xdr:col>24</xdr:col>
      <xdr:colOff>114300</xdr:colOff>
      <xdr:row>75</xdr:row>
      <xdr:rowOff>9175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76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101902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104628</xdr:rowOff>
    </xdr:from>
    <xdr:to>
      <xdr:col>20</xdr:col>
      <xdr:colOff>38100</xdr:colOff>
      <xdr:row>75</xdr:row>
      <xdr:rowOff>34778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7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51305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6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62977</xdr:rowOff>
    </xdr:from>
    <xdr:to>
      <xdr:col>15</xdr:col>
      <xdr:colOff>101600</xdr:colOff>
      <xdr:row>75</xdr:row>
      <xdr:rowOff>164576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217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9654</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69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169001</xdr:rowOff>
    </xdr:from>
    <xdr:to>
      <xdr:col>10</xdr:col>
      <xdr:colOff>165100</xdr:colOff>
      <xdr:row>75</xdr:row>
      <xdr:rowOff>99151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8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115678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63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129773</xdr:rowOff>
    </xdr:from>
    <xdr:to>
      <xdr:col>6</xdr:col>
      <xdr:colOff>38100</xdr:colOff>
      <xdr:row>75</xdr:row>
      <xdr:rowOff>59923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81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76450</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59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145910</xdr:rowOff>
    </xdr:from>
    <xdr:to>
      <xdr:col>24</xdr:col>
      <xdr:colOff>62865</xdr:colOff>
      <xdr:row>98</xdr:row>
      <xdr:rowOff>149701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6410"/>
          <a:ext cx="1270" cy="13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153528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149701</xdr:rowOff>
    </xdr:from>
    <xdr:to>
      <xdr:col>24</xdr:col>
      <xdr:colOff>152400</xdr:colOff>
      <xdr:row>98</xdr:row>
      <xdr:rowOff>149701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145910</xdr:rowOff>
    </xdr:from>
    <xdr:to>
      <xdr:col>24</xdr:col>
      <xdr:colOff>152400</xdr:colOff>
      <xdr:row>90</xdr:row>
      <xdr:rowOff>145910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8789</xdr:rowOff>
    </xdr:from>
    <xdr:to>
      <xdr:col>24</xdr:col>
      <xdr:colOff>63500</xdr:colOff>
      <xdr:row>95</xdr:row>
      <xdr:rowOff>164046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53639"/>
          <a:ext cx="838200" cy="49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1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36627</xdr:rowOff>
    </xdr:from>
    <xdr:to>
      <xdr:col>24</xdr:col>
      <xdr:colOff>114300</xdr:colOff>
      <xdr:row>94</xdr:row>
      <xdr:rowOff>138227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164046</xdr:rowOff>
    </xdr:from>
    <xdr:to>
      <xdr:col>19</xdr:col>
      <xdr:colOff>177800</xdr:colOff>
      <xdr:row>96</xdr:row>
      <xdr:rowOff>62528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51796"/>
          <a:ext cx="889000" cy="6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135040</xdr:rowOff>
    </xdr:from>
    <xdr:to>
      <xdr:col>20</xdr:col>
      <xdr:colOff>38100</xdr:colOff>
      <xdr:row>97</xdr:row>
      <xdr:rowOff>65190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56317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62528</xdr:rowOff>
    </xdr:from>
    <xdr:to>
      <xdr:col>15</xdr:col>
      <xdr:colOff>50800</xdr:colOff>
      <xdr:row>96</xdr:row>
      <xdr:rowOff>123622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521728"/>
          <a:ext cx="889000" cy="6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120162</xdr:rowOff>
    </xdr:from>
    <xdr:to>
      <xdr:col>15</xdr:col>
      <xdr:colOff>101600</xdr:colOff>
      <xdr:row>97</xdr:row>
      <xdr:rowOff>50312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123622</xdr:rowOff>
    </xdr:from>
    <xdr:to>
      <xdr:col>10</xdr:col>
      <xdr:colOff>114300</xdr:colOff>
      <xdr:row>96</xdr:row>
      <xdr:rowOff>128612</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582822"/>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43923</xdr:rowOff>
    </xdr:from>
    <xdr:to>
      <xdr:col>10</xdr:col>
      <xdr:colOff>165100</xdr:colOff>
      <xdr:row>97</xdr:row>
      <xdr:rowOff>145523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136650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73546</xdr:rowOff>
    </xdr:from>
    <xdr:to>
      <xdr:col>6</xdr:col>
      <xdr:colOff>38100</xdr:colOff>
      <xdr:row>98</xdr:row>
      <xdr:rowOff>3696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166273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129439</xdr:rowOff>
    </xdr:from>
    <xdr:to>
      <xdr:col>24</xdr:col>
      <xdr:colOff>114300</xdr:colOff>
      <xdr:row>93</xdr:row>
      <xdr:rowOff>59589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90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152316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5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113246</xdr:rowOff>
    </xdr:from>
    <xdr:to>
      <xdr:col>20</xdr:col>
      <xdr:colOff>38100</xdr:colOff>
      <xdr:row>96</xdr:row>
      <xdr:rowOff>43396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59923</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7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11728</xdr:rowOff>
    </xdr:from>
    <xdr:to>
      <xdr:col>15</xdr:col>
      <xdr:colOff>101600</xdr:colOff>
      <xdr:row>96</xdr:row>
      <xdr:rowOff>113328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129855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24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72822</xdr:rowOff>
    </xdr:from>
    <xdr:to>
      <xdr:col>10</xdr:col>
      <xdr:colOff>165100</xdr:colOff>
      <xdr:row>97</xdr:row>
      <xdr:rowOff>2972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3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19499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30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77812</xdr:rowOff>
    </xdr:from>
    <xdr:to>
      <xdr:col>6</xdr:col>
      <xdr:colOff>38100</xdr:colOff>
      <xdr:row>97</xdr:row>
      <xdr:rowOff>7962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53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24489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31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160868</xdr:rowOff>
    </xdr:from>
    <xdr:to>
      <xdr:col>54</xdr:col>
      <xdr:colOff>189865</xdr:colOff>
      <xdr:row>38</xdr:row>
      <xdr:rowOff>45667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990168"/>
          <a:ext cx="1270" cy="570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49494</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5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45667</xdr:rowOff>
    </xdr:from>
    <xdr:to>
      <xdr:col>55</xdr:col>
      <xdr:colOff>88900</xdr:colOff>
      <xdr:row>38</xdr:row>
      <xdr:rowOff>45667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560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107545</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765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160868</xdr:rowOff>
    </xdr:from>
    <xdr:to>
      <xdr:col>55</xdr:col>
      <xdr:colOff>88900</xdr:colOff>
      <xdr:row>34</xdr:row>
      <xdr:rowOff>160868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990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4016</xdr:rowOff>
    </xdr:from>
    <xdr:to>
      <xdr:col>55</xdr:col>
      <xdr:colOff>0</xdr:colOff>
      <xdr:row>34</xdr:row>
      <xdr:rowOff>160868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318966"/>
          <a:ext cx="838200" cy="67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140936</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131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162509</xdr:rowOff>
    </xdr:from>
    <xdr:to>
      <xdr:col>55</xdr:col>
      <xdr:colOff>50800</xdr:colOff>
      <xdr:row>37</xdr:row>
      <xdr:rowOff>92659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33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4016</xdr:rowOff>
    </xdr:from>
    <xdr:to>
      <xdr:col>50</xdr:col>
      <xdr:colOff>114300</xdr:colOff>
      <xdr:row>35</xdr:row>
      <xdr:rowOff>82570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318966"/>
          <a:ext cx="889000" cy="76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158917</xdr:rowOff>
    </xdr:from>
    <xdr:to>
      <xdr:col>50</xdr:col>
      <xdr:colOff>165100</xdr:colOff>
      <xdr:row>33</xdr:row>
      <xdr:rowOff>89067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80194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73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51330</xdr:rowOff>
    </xdr:from>
    <xdr:to>
      <xdr:col>45</xdr:col>
      <xdr:colOff>177800</xdr:colOff>
      <xdr:row>35</xdr:row>
      <xdr:rowOff>82570</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052080"/>
          <a:ext cx="889000" cy="3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71331</xdr:rowOff>
    </xdr:from>
    <xdr:to>
      <xdr:col>46</xdr:col>
      <xdr:colOff>38100</xdr:colOff>
      <xdr:row>38</xdr:row>
      <xdr:rowOff>1481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41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164058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5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23943</xdr:rowOff>
    </xdr:from>
    <xdr:to>
      <xdr:col>41</xdr:col>
      <xdr:colOff>50800</xdr:colOff>
      <xdr:row>35</xdr:row>
      <xdr:rowOff>51330</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6024693"/>
          <a:ext cx="889000" cy="2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55459</xdr:rowOff>
    </xdr:from>
    <xdr:to>
      <xdr:col>41</xdr:col>
      <xdr:colOff>101600</xdr:colOff>
      <xdr:row>37</xdr:row>
      <xdr:rowOff>157059</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399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148186</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49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76934</xdr:rowOff>
    </xdr:from>
    <xdr:to>
      <xdr:col>36</xdr:col>
      <xdr:colOff>165100</xdr:colOff>
      <xdr:row>38</xdr:row>
      <xdr:rowOff>7085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4205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169661</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51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110068</xdr:rowOff>
    </xdr:from>
    <xdr:to>
      <xdr:col>55</xdr:col>
      <xdr:colOff>50800</xdr:colOff>
      <xdr:row>35</xdr:row>
      <xdr:rowOff>40218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3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63095</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92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124666</xdr:rowOff>
    </xdr:from>
    <xdr:to>
      <xdr:col>50</xdr:col>
      <xdr:colOff>165100</xdr:colOff>
      <xdr:row>31</xdr:row>
      <xdr:rowOff>54816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26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71343</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04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31770</xdr:rowOff>
    </xdr:from>
    <xdr:to>
      <xdr:col>46</xdr:col>
      <xdr:colOff>38100</xdr:colOff>
      <xdr:row>35</xdr:row>
      <xdr:rowOff>133370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03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149897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80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530</xdr:rowOff>
    </xdr:from>
    <xdr:to>
      <xdr:col>41</xdr:col>
      <xdr:colOff>101600</xdr:colOff>
      <xdr:row>35</xdr:row>
      <xdr:rowOff>102130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00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118657</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776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144593</xdr:rowOff>
    </xdr:from>
    <xdr:to>
      <xdr:col>36</xdr:col>
      <xdr:colOff>165100</xdr:colOff>
      <xdr:row>35</xdr:row>
      <xdr:rowOff>74743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9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91270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74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47629</xdr:rowOff>
    </xdr:from>
    <xdr:to>
      <xdr:col>55</xdr:col>
      <xdr:colOff>0</xdr:colOff>
      <xdr:row>56</xdr:row>
      <xdr:rowOff>133893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305929"/>
          <a:ext cx="838200" cy="42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86145</xdr:rowOff>
    </xdr:from>
    <xdr:ext cx="599010"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15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149383</xdr:rowOff>
    </xdr:from>
    <xdr:to>
      <xdr:col>50</xdr:col>
      <xdr:colOff>114300</xdr:colOff>
      <xdr:row>56</xdr:row>
      <xdr:rowOff>133893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79133"/>
          <a:ext cx="889000" cy="155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147966</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39795" y="9234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149383</xdr:rowOff>
    </xdr:from>
    <xdr:to>
      <xdr:col>45</xdr:col>
      <xdr:colOff>177800</xdr:colOff>
      <xdr:row>56</xdr:row>
      <xdr:rowOff>41128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79133"/>
          <a:ext cx="889000" cy="6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31704</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50795" y="929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73827</xdr:rowOff>
    </xdr:from>
    <xdr:to>
      <xdr:col>41</xdr:col>
      <xdr:colOff>50800</xdr:colOff>
      <xdr:row>56</xdr:row>
      <xdr:rowOff>41128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03577"/>
          <a:ext cx="889000" cy="13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99553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5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39872</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72795" y="964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168279</xdr:rowOff>
    </xdr:from>
    <xdr:to>
      <xdr:col>55</xdr:col>
      <xdr:colOff>50800</xdr:colOff>
      <xdr:row>54</xdr:row>
      <xdr:rowOff>98429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5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19706</xdr:rowOff>
    </xdr:from>
    <xdr:ext cx="599010"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1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83093</xdr:rowOff>
    </xdr:from>
    <xdr:to>
      <xdr:col>50</xdr:col>
      <xdr:colOff>165100</xdr:colOff>
      <xdr:row>57</xdr:row>
      <xdr:rowOff>13243</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8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4370</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7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98583</xdr:rowOff>
    </xdr:from>
    <xdr:to>
      <xdr:col>46</xdr:col>
      <xdr:colOff>38100</xdr:colOff>
      <xdr:row>56</xdr:row>
      <xdr:rowOff>28733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2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19860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962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161778</xdr:rowOff>
    </xdr:from>
    <xdr:to>
      <xdr:col>41</xdr:col>
      <xdr:colOff>101600</xdr:colOff>
      <xdr:row>56</xdr:row>
      <xdr:rowOff>91928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9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83055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68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23027</xdr:rowOff>
    </xdr:from>
    <xdr:to>
      <xdr:col>36</xdr:col>
      <xdr:colOff>165100</xdr:colOff>
      <xdr:row>55</xdr:row>
      <xdr:rowOff>124627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141154</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228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48130</xdr:rowOff>
    </xdr:from>
    <xdr:to>
      <xdr:col>54</xdr:col>
      <xdr:colOff>189865</xdr:colOff>
      <xdr:row>79</xdr:row>
      <xdr:rowOff>89049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049630"/>
          <a:ext cx="1270" cy="15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92876</xdr:rowOff>
    </xdr:from>
    <xdr:ext cx="378565"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3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89049</xdr:rowOff>
    </xdr:from>
    <xdr:to>
      <xdr:col>55</xdr:col>
      <xdr:colOff>88900</xdr:colOff>
      <xdr:row>79</xdr:row>
      <xdr:rowOff>89049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33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166257</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824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48130</xdr:rowOff>
    </xdr:from>
    <xdr:to>
      <xdr:col>55</xdr:col>
      <xdr:colOff>88900</xdr:colOff>
      <xdr:row>70</xdr:row>
      <xdr:rowOff>48130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049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160274</xdr:rowOff>
    </xdr:from>
    <xdr:to>
      <xdr:col>55</xdr:col>
      <xdr:colOff>0</xdr:colOff>
      <xdr:row>79</xdr:row>
      <xdr:rowOff>89049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533374"/>
          <a:ext cx="838200" cy="10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5478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2864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154051</xdr:rowOff>
    </xdr:from>
    <xdr:to>
      <xdr:col>55</xdr:col>
      <xdr:colOff>50800</xdr:colOff>
      <xdr:row>76</xdr:row>
      <xdr:rowOff>84201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01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160274</xdr:rowOff>
    </xdr:from>
    <xdr:to>
      <xdr:col>50</xdr:col>
      <xdr:colOff>114300</xdr:colOff>
      <xdr:row>79</xdr:row>
      <xdr:rowOff>70042</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8750300" y="13533374"/>
          <a:ext cx="889000" cy="8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92133</xdr:rowOff>
    </xdr:from>
    <xdr:to>
      <xdr:col>50</xdr:col>
      <xdr:colOff>165100</xdr:colOff>
      <xdr:row>74</xdr:row>
      <xdr:rowOff>22283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260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38810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238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8320</xdr:rowOff>
    </xdr:from>
    <xdr:to>
      <xdr:col>45</xdr:col>
      <xdr:colOff>177800</xdr:colOff>
      <xdr:row>79</xdr:row>
      <xdr:rowOff>70042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55287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112805</xdr:rowOff>
    </xdr:from>
    <xdr:to>
      <xdr:col>46</xdr:col>
      <xdr:colOff>38100</xdr:colOff>
      <xdr:row>74</xdr:row>
      <xdr:rowOff>42955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26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59482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24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40455</xdr:rowOff>
    </xdr:from>
    <xdr:to>
      <xdr:col>41</xdr:col>
      <xdr:colOff>50800</xdr:colOff>
      <xdr:row>79</xdr:row>
      <xdr:rowOff>8320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6972300" y="13242105"/>
          <a:ext cx="889000" cy="310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131028</xdr:rowOff>
    </xdr:from>
    <xdr:to>
      <xdr:col>41</xdr:col>
      <xdr:colOff>101600</xdr:colOff>
      <xdr:row>76</xdr:row>
      <xdr:rowOff>61178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298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77705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276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164567</xdr:rowOff>
    </xdr:from>
    <xdr:to>
      <xdr:col>36</xdr:col>
      <xdr:colOff>165100</xdr:colOff>
      <xdr:row>76</xdr:row>
      <xdr:rowOff>94717</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02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111244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279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38249</xdr:rowOff>
    </xdr:from>
    <xdr:to>
      <xdr:col>55</xdr:col>
      <xdr:colOff>50800</xdr:colOff>
      <xdr:row>79</xdr:row>
      <xdr:rowOff>139849</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58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124626</xdr:rowOff>
    </xdr:from>
    <xdr:ext cx="378565"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97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109474</xdr:rowOff>
    </xdr:from>
    <xdr:to>
      <xdr:col>50</xdr:col>
      <xdr:colOff>165100</xdr:colOff>
      <xdr:row>79</xdr:row>
      <xdr:rowOff>39624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482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30751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19242</xdr:rowOff>
    </xdr:from>
    <xdr:to>
      <xdr:col>46</xdr:col>
      <xdr:colOff>38100</xdr:colOff>
      <xdr:row>79</xdr:row>
      <xdr:rowOff>120842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5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111969</xdr:rowOff>
    </xdr:from>
    <xdr:ext cx="378565"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61017" y="1365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128970</xdr:rowOff>
    </xdr:from>
    <xdr:to>
      <xdr:col>41</xdr:col>
      <xdr:colOff>101600</xdr:colOff>
      <xdr:row>79</xdr:row>
      <xdr:rowOff>59120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5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50247</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626428" y="135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161105</xdr:rowOff>
    </xdr:from>
    <xdr:to>
      <xdr:col>36</xdr:col>
      <xdr:colOff>165100</xdr:colOff>
      <xdr:row>77</xdr:row>
      <xdr:rowOff>91255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19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82382</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28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39911</xdr:rowOff>
    </xdr:from>
    <xdr:to>
      <xdr:col>54</xdr:col>
      <xdr:colOff>189865</xdr:colOff>
      <xdr:row>99</xdr:row>
      <xdr:rowOff>126288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641861"/>
          <a:ext cx="1270" cy="1457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130115</xdr:rowOff>
    </xdr:from>
    <xdr:ext cx="534377"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10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126288</xdr:rowOff>
    </xdr:from>
    <xdr:to>
      <xdr:col>55</xdr:col>
      <xdr:colOff>88900</xdr:colOff>
      <xdr:row>99</xdr:row>
      <xdr:rowOff>126288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9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158038</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41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39911</xdr:rowOff>
    </xdr:from>
    <xdr:to>
      <xdr:col>55</xdr:col>
      <xdr:colOff>88900</xdr:colOff>
      <xdr:row>91</xdr:row>
      <xdr:rowOff>39911</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641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39911</xdr:rowOff>
    </xdr:from>
    <xdr:to>
      <xdr:col>55</xdr:col>
      <xdr:colOff>0</xdr:colOff>
      <xdr:row>98</xdr:row>
      <xdr:rowOff>40639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5641861"/>
          <a:ext cx="838200" cy="120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136310</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595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157883</xdr:rowOff>
    </xdr:from>
    <xdr:to>
      <xdr:col>55</xdr:col>
      <xdr:colOff>50800</xdr:colOff>
      <xdr:row>97</xdr:row>
      <xdr:rowOff>88033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61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151304</xdr:rowOff>
    </xdr:from>
    <xdr:to>
      <xdr:col>50</xdr:col>
      <xdr:colOff>114300</xdr:colOff>
      <xdr:row>98</xdr:row>
      <xdr:rowOff>40639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781954"/>
          <a:ext cx="889000" cy="6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4471</xdr:rowOff>
    </xdr:from>
    <xdr:to>
      <xdr:col>50</xdr:col>
      <xdr:colOff>165100</xdr:colOff>
      <xdr:row>97</xdr:row>
      <xdr:rowOff>106071</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63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122598</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41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55673</xdr:rowOff>
    </xdr:from>
    <xdr:to>
      <xdr:col>45</xdr:col>
      <xdr:colOff>177800</xdr:colOff>
      <xdr:row>97</xdr:row>
      <xdr:rowOff>151304</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6514873"/>
          <a:ext cx="889000" cy="2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116224</xdr:rowOff>
    </xdr:from>
    <xdr:to>
      <xdr:col>46</xdr:col>
      <xdr:colOff>38100</xdr:colOff>
      <xdr:row>98</xdr:row>
      <xdr:rowOff>46374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74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37501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3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55673</xdr:rowOff>
    </xdr:from>
    <xdr:to>
      <xdr:col>41</xdr:col>
      <xdr:colOff>50800</xdr:colOff>
      <xdr:row>96</xdr:row>
      <xdr:rowOff>136609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514873"/>
          <a:ext cx="889000" cy="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113328</xdr:rowOff>
    </xdr:from>
    <xdr:to>
      <xdr:col>41</xdr:col>
      <xdr:colOff>101600</xdr:colOff>
      <xdr:row>98</xdr:row>
      <xdr:rowOff>43478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74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34605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83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98588</xdr:rowOff>
    </xdr:from>
    <xdr:to>
      <xdr:col>36</xdr:col>
      <xdr:colOff>165100</xdr:colOff>
      <xdr:row>98</xdr:row>
      <xdr:rowOff>28738</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72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19865</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82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160561</xdr:rowOff>
    </xdr:from>
    <xdr:to>
      <xdr:col>55</xdr:col>
      <xdr:colOff>50800</xdr:colOff>
      <xdr:row>91</xdr:row>
      <xdr:rowOff>90711</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55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113588</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554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161289</xdr:rowOff>
    </xdr:from>
    <xdr:to>
      <xdr:col>50</xdr:col>
      <xdr:colOff>165100</xdr:colOff>
      <xdr:row>98</xdr:row>
      <xdr:rowOff>91439</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9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82566</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88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100504</xdr:rowOff>
    </xdr:from>
    <xdr:to>
      <xdr:col>46</xdr:col>
      <xdr:colOff>38100</xdr:colOff>
      <xdr:row>98</xdr:row>
      <xdr:rowOff>30654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47181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50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4873</xdr:rowOff>
    </xdr:from>
    <xdr:to>
      <xdr:col>41</xdr:col>
      <xdr:colOff>101600</xdr:colOff>
      <xdr:row>96</xdr:row>
      <xdr:rowOff>106473</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6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123000</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2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85809</xdr:rowOff>
    </xdr:from>
    <xdr:to>
      <xdr:col>36</xdr:col>
      <xdr:colOff>165100</xdr:colOff>
      <xdr:row>97</xdr:row>
      <xdr:rowOff>15959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54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32486</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32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89637</xdr:rowOff>
    </xdr:from>
    <xdr:to>
      <xdr:col>85</xdr:col>
      <xdr:colOff>126364</xdr:colOff>
      <xdr:row>39</xdr:row>
      <xdr:rowOff>97703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6317595" y="5918937"/>
          <a:ext cx="1269" cy="86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101530</xdr:rowOff>
    </xdr:from>
    <xdr:ext cx="313932" cy="259045"/>
    <xdr:sp macro="" textlink="">
      <xdr:nvSpPr>
        <xdr:cNvPr id="523" name="災害復旧事業費最小値テキスト">
          <a:extLst>
            <a:ext uri="{FF2B5EF4-FFF2-40B4-BE49-F238E27FC236}">
              <a16:creationId xmlns:a16="http://schemas.microsoft.com/office/drawing/2014/main" id="{00000000-0008-0000-0600-00000B020000}"/>
            </a:ext>
          </a:extLst>
        </xdr:cNvPr>
        <xdr:cNvSpPr txBox="1"/>
      </xdr:nvSpPr>
      <xdr:spPr>
        <a:xfrm>
          <a:off x="16370300" y="67880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97703</xdr:rowOff>
    </xdr:from>
    <xdr:to>
      <xdr:col>86</xdr:col>
      <xdr:colOff>25400</xdr:colOff>
      <xdr:row>39</xdr:row>
      <xdr:rowOff>97703</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6784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36314</xdr:rowOff>
    </xdr:from>
    <xdr:ext cx="534377" cy="259045"/>
    <xdr:sp macro="" textlink="">
      <xdr:nvSpPr>
        <xdr:cNvPr id="525" name="災害復旧事業費最大値テキスト">
          <a:extLst>
            <a:ext uri="{FF2B5EF4-FFF2-40B4-BE49-F238E27FC236}">
              <a16:creationId xmlns:a16="http://schemas.microsoft.com/office/drawing/2014/main" id="{00000000-0008-0000-0600-00000D020000}"/>
            </a:ext>
          </a:extLst>
        </xdr:cNvPr>
        <xdr:cNvSpPr txBox="1"/>
      </xdr:nvSpPr>
      <xdr:spPr>
        <a:xfrm>
          <a:off x="16370300" y="569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89637</xdr:rowOff>
    </xdr:from>
    <xdr:to>
      <xdr:col>86</xdr:col>
      <xdr:colOff>25400</xdr:colOff>
      <xdr:row>34</xdr:row>
      <xdr:rowOff>89637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6230600" y="591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60245</xdr:rowOff>
    </xdr:from>
    <xdr:to>
      <xdr:col>85</xdr:col>
      <xdr:colOff>127000</xdr:colOff>
      <xdr:row>35</xdr:row>
      <xdr:rowOff>89767</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5481300" y="6060995"/>
          <a:ext cx="838200" cy="2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1098</xdr:rowOff>
    </xdr:from>
    <xdr:ext cx="469744" cy="259045"/>
    <xdr:sp macro="" textlink="">
      <xdr:nvSpPr>
        <xdr:cNvPr id="528" name="災害復旧事業費平均値テキスト">
          <a:extLst>
            <a:ext uri="{FF2B5EF4-FFF2-40B4-BE49-F238E27FC236}">
              <a16:creationId xmlns:a16="http://schemas.microsoft.com/office/drawing/2014/main" id="{00000000-0008-0000-0600-000010020000}"/>
            </a:ext>
          </a:extLst>
        </xdr:cNvPr>
        <xdr:cNvSpPr txBox="1"/>
      </xdr:nvSpPr>
      <xdr:spPr>
        <a:xfrm>
          <a:off x="16370300" y="6516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22671</xdr:rowOff>
    </xdr:from>
    <xdr:to>
      <xdr:col>85</xdr:col>
      <xdr:colOff>177800</xdr:colOff>
      <xdr:row>38</xdr:row>
      <xdr:rowOff>124271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6268700" y="653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97899</xdr:rowOff>
    </xdr:from>
    <xdr:to>
      <xdr:col>81</xdr:col>
      <xdr:colOff>50800</xdr:colOff>
      <xdr:row>35</xdr:row>
      <xdr:rowOff>89767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4592300" y="5241399"/>
          <a:ext cx="889000" cy="849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152941</xdr:rowOff>
    </xdr:from>
    <xdr:to>
      <xdr:col>81</xdr:col>
      <xdr:colOff>101600</xdr:colOff>
      <xdr:row>38</xdr:row>
      <xdr:rowOff>83091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5430500" y="649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74217</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589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97899</xdr:rowOff>
    </xdr:from>
    <xdr:to>
      <xdr:col>76</xdr:col>
      <xdr:colOff>114300</xdr:colOff>
      <xdr:row>34</xdr:row>
      <xdr:rowOff>168112</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3703300" y="5241399"/>
          <a:ext cx="889000" cy="75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136220</xdr:rowOff>
    </xdr:from>
    <xdr:to>
      <xdr:col>76</xdr:col>
      <xdr:colOff>165100</xdr:colOff>
      <xdr:row>37</xdr:row>
      <xdr:rowOff>66370</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4541500" y="63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57497</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325111" y="6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168112</xdr:rowOff>
    </xdr:from>
    <xdr:to>
      <xdr:col>71</xdr:col>
      <xdr:colOff>177800</xdr:colOff>
      <xdr:row>39</xdr:row>
      <xdr:rowOff>744</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2814300" y="5997412"/>
          <a:ext cx="889000" cy="68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120218</xdr:rowOff>
    </xdr:from>
    <xdr:to>
      <xdr:col>72</xdr:col>
      <xdr:colOff>38100</xdr:colOff>
      <xdr:row>37</xdr:row>
      <xdr:rowOff>50368</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3652500" y="629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41495</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436111" y="638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142654</xdr:rowOff>
    </xdr:from>
    <xdr:to>
      <xdr:col>67</xdr:col>
      <xdr:colOff>101600</xdr:colOff>
      <xdr:row>38</xdr:row>
      <xdr:rowOff>72803</xdr:rowOff>
    </xdr:to>
    <xdr:sp macro="" textlink="">
      <xdr:nvSpPr>
        <xdr:cNvPr id="539" name="フローチャート: 判断 538">
          <a:extLst>
            <a:ext uri="{FF2B5EF4-FFF2-40B4-BE49-F238E27FC236}">
              <a16:creationId xmlns:a16="http://schemas.microsoft.com/office/drawing/2014/main" id="{00000000-0008-0000-0600-00001B020000}"/>
            </a:ext>
          </a:extLst>
        </xdr:cNvPr>
        <xdr:cNvSpPr/>
      </xdr:nvSpPr>
      <xdr:spPr>
        <a:xfrm>
          <a:off x="12763500" y="64863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89331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579428" y="626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9445</xdr:rowOff>
    </xdr:from>
    <xdr:to>
      <xdr:col>85</xdr:col>
      <xdr:colOff>177800</xdr:colOff>
      <xdr:row>35</xdr:row>
      <xdr:rowOff>111045</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6268700" y="601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32322</xdr:rowOff>
    </xdr:from>
    <xdr:ext cx="534377" cy="259045"/>
    <xdr:sp macro="" textlink="">
      <xdr:nvSpPr>
        <xdr:cNvPr id="547" name="災害復旧事業費該当値テキスト">
          <a:extLst>
            <a:ext uri="{FF2B5EF4-FFF2-40B4-BE49-F238E27FC236}">
              <a16:creationId xmlns:a16="http://schemas.microsoft.com/office/drawing/2014/main" id="{00000000-0008-0000-0600-000023020000}"/>
            </a:ext>
          </a:extLst>
        </xdr:cNvPr>
        <xdr:cNvSpPr txBox="1"/>
      </xdr:nvSpPr>
      <xdr:spPr>
        <a:xfrm>
          <a:off x="16370300" y="586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38967</xdr:rowOff>
    </xdr:from>
    <xdr:to>
      <xdr:col>81</xdr:col>
      <xdr:colOff>101600</xdr:colOff>
      <xdr:row>35</xdr:row>
      <xdr:rowOff>140567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5430500" y="603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157094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5214111" y="581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47099</xdr:rowOff>
    </xdr:from>
    <xdr:to>
      <xdr:col>76</xdr:col>
      <xdr:colOff>165100</xdr:colOff>
      <xdr:row>30</xdr:row>
      <xdr:rowOff>148699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4541500" y="519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165226</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4325111" y="496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117312</xdr:rowOff>
    </xdr:from>
    <xdr:to>
      <xdr:col>72</xdr:col>
      <xdr:colOff>38100</xdr:colOff>
      <xdr:row>35</xdr:row>
      <xdr:rowOff>47462</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3652500" y="594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63989</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3436111" y="5721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121394</xdr:rowOff>
    </xdr:from>
    <xdr:to>
      <xdr:col>67</xdr:col>
      <xdr:colOff>101600</xdr:colOff>
      <xdr:row>39</xdr:row>
      <xdr:rowOff>51544</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2763500" y="663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42671</xdr:rowOff>
    </xdr:from>
    <xdr:ext cx="469744"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579428" y="672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150711</xdr:rowOff>
    </xdr:from>
    <xdr:to>
      <xdr:col>85</xdr:col>
      <xdr:colOff>127000</xdr:colOff>
      <xdr:row>75</xdr:row>
      <xdr:rowOff>58115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5481300" y="12838011"/>
          <a:ext cx="838200" cy="7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15536</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74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76708</xdr:rowOff>
    </xdr:from>
    <xdr:to>
      <xdr:col>81</xdr:col>
      <xdr:colOff>50800</xdr:colOff>
      <xdr:row>74</xdr:row>
      <xdr:rowOff>150711</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4592300" y="12764008"/>
          <a:ext cx="889000" cy="7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167237</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02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16878</xdr:rowOff>
    </xdr:from>
    <xdr:to>
      <xdr:col>76</xdr:col>
      <xdr:colOff>114300</xdr:colOff>
      <xdr:row>74</xdr:row>
      <xdr:rowOff>76708</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3703300" y="12704178"/>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32008</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0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16878</xdr:rowOff>
    </xdr:from>
    <xdr:to>
      <xdr:col>71</xdr:col>
      <xdr:colOff>177800</xdr:colOff>
      <xdr:row>74</xdr:row>
      <xdr:rowOff>56274</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704178"/>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56570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086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20414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7315</xdr:rowOff>
    </xdr:from>
    <xdr:to>
      <xdr:col>85</xdr:col>
      <xdr:colOff>177800</xdr:colOff>
      <xdr:row>75</xdr:row>
      <xdr:rowOff>108915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8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30192</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71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99911</xdr:rowOff>
    </xdr:from>
    <xdr:to>
      <xdr:col>81</xdr:col>
      <xdr:colOff>101600</xdr:colOff>
      <xdr:row>75</xdr:row>
      <xdr:rowOff>30061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78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46588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56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25908</xdr:rowOff>
    </xdr:from>
    <xdr:to>
      <xdr:col>76</xdr:col>
      <xdr:colOff>165100</xdr:colOff>
      <xdr:row>74</xdr:row>
      <xdr:rowOff>127508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144035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4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137528</xdr:rowOff>
    </xdr:from>
    <xdr:to>
      <xdr:col>72</xdr:col>
      <xdr:colOff>38100</xdr:colOff>
      <xdr:row>74</xdr:row>
      <xdr:rowOff>67678</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65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84205</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42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5474</xdr:rowOff>
    </xdr:from>
    <xdr:to>
      <xdr:col>67</xdr:col>
      <xdr:colOff>101600</xdr:colOff>
      <xdr:row>74</xdr:row>
      <xdr:rowOff>107074</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6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123601</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46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102377</xdr:rowOff>
    </xdr:from>
    <xdr:to>
      <xdr:col>85</xdr:col>
      <xdr:colOff>127000</xdr:colOff>
      <xdr:row>98</xdr:row>
      <xdr:rowOff>142306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5481300" y="16904477"/>
          <a:ext cx="838200" cy="3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169003</xdr:rowOff>
    </xdr:from>
    <xdr:ext cx="534377" cy="259045"/>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285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142306</xdr:rowOff>
    </xdr:from>
    <xdr:to>
      <xdr:col>81</xdr:col>
      <xdr:colOff>50800</xdr:colOff>
      <xdr:row>98</xdr:row>
      <xdr:rowOff>166576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944406"/>
          <a:ext cx="889000" cy="2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129897</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4111" y="1641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166576</xdr:rowOff>
    </xdr:from>
    <xdr:to>
      <xdr:col>76</xdr:col>
      <xdr:colOff>114300</xdr:colOff>
      <xdr:row>99</xdr:row>
      <xdr:rowOff>26589</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968676"/>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21938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5111" y="1648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26589</xdr:rowOff>
    </xdr:from>
    <xdr:to>
      <xdr:col>71</xdr:col>
      <xdr:colOff>177800</xdr:colOff>
      <xdr:row>99</xdr:row>
      <xdr:rowOff>28684</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7000139"/>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121569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40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31013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9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51577</xdr:rowOff>
    </xdr:from>
    <xdr:to>
      <xdr:col>85</xdr:col>
      <xdr:colOff>177800</xdr:colOff>
      <xdr:row>98</xdr:row>
      <xdr:rowOff>153177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85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137954</xdr:rowOff>
    </xdr:from>
    <xdr:ext cx="534377" cy="2590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6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91506</xdr:rowOff>
    </xdr:from>
    <xdr:to>
      <xdr:col>81</xdr:col>
      <xdr:colOff>101600</xdr:colOff>
      <xdr:row>99</xdr:row>
      <xdr:rowOff>21656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89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12783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46428" y="1698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115776</xdr:rowOff>
    </xdr:from>
    <xdr:to>
      <xdr:col>76</xdr:col>
      <xdr:colOff>165100</xdr:colOff>
      <xdr:row>99</xdr:row>
      <xdr:rowOff>45926</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9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37053</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57428" y="17010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147239</xdr:rowOff>
    </xdr:from>
    <xdr:to>
      <xdr:col>72</xdr:col>
      <xdr:colOff>38100</xdr:colOff>
      <xdr:row>99</xdr:row>
      <xdr:rowOff>77389</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9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68516</xdr:rowOff>
    </xdr:from>
    <xdr:ext cx="469744"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68428" y="1704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149334</xdr:rowOff>
    </xdr:from>
    <xdr:to>
      <xdr:col>67</xdr:col>
      <xdr:colOff>101600</xdr:colOff>
      <xdr:row>99</xdr:row>
      <xdr:rowOff>79484</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95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70611</xdr:rowOff>
    </xdr:from>
    <xdr:ext cx="469744"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428" y="1704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104081</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18356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10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60418</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21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166598</xdr:rowOff>
    </xdr:from>
    <xdr:to>
      <xdr:col>116</xdr:col>
      <xdr:colOff>63500</xdr:colOff>
      <xdr:row>58</xdr:row>
      <xdr:rowOff>167437</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21323300" y="10110698"/>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167437</xdr:rowOff>
    </xdr:from>
    <xdr:to>
      <xdr:col>111</xdr:col>
      <xdr:colOff>177800</xdr:colOff>
      <xdr:row>58</xdr:row>
      <xdr:rowOff>168504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20434300" y="1011153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161265</xdr:rowOff>
    </xdr:from>
    <xdr:to>
      <xdr:col>107</xdr:col>
      <xdr:colOff>50800</xdr:colOff>
      <xdr:row>58</xdr:row>
      <xdr:rowOff>168504</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0536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161265</xdr:rowOff>
    </xdr:from>
    <xdr:to>
      <xdr:col>102</xdr:col>
      <xdr:colOff>114300</xdr:colOff>
      <xdr:row>58</xdr:row>
      <xdr:rowOff>169952</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18656300" y="1010536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88231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115798</xdr:rowOff>
    </xdr:from>
    <xdr:to>
      <xdr:col>116</xdr:col>
      <xdr:colOff>114300</xdr:colOff>
      <xdr:row>59</xdr:row>
      <xdr:rowOff>45948</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05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30725</xdr:rowOff>
    </xdr:from>
    <xdr:ext cx="378565"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997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116637</xdr:rowOff>
    </xdr:from>
    <xdr:to>
      <xdr:col>112</xdr:col>
      <xdr:colOff>38100</xdr:colOff>
      <xdr:row>59</xdr:row>
      <xdr:rowOff>46787</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060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37914</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4017" y="10153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117704</xdr:rowOff>
    </xdr:from>
    <xdr:to>
      <xdr:col>107</xdr:col>
      <xdr:colOff>101600</xdr:colOff>
      <xdr:row>59</xdr:row>
      <xdr:rowOff>47854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06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38981</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45017" y="101545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110465</xdr:rowOff>
    </xdr:from>
    <xdr:to>
      <xdr:col>102</xdr:col>
      <xdr:colOff>165100</xdr:colOff>
      <xdr:row>59</xdr:row>
      <xdr:rowOff>40615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0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31742</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56017" y="1014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119152</xdr:rowOff>
    </xdr:from>
    <xdr:to>
      <xdr:col>98</xdr:col>
      <xdr:colOff>38100</xdr:colOff>
      <xdr:row>59</xdr:row>
      <xdr:rowOff>49302</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0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40429</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67017" y="10155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7" name="繰出金グラフ枠">
          <a:extLst>
            <a:ext uri="{FF2B5EF4-FFF2-40B4-BE49-F238E27FC236}">
              <a16:creationId xmlns:a16="http://schemas.microsoft.com/office/drawing/2014/main" id="{00000000-0008-0000-0600-00005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9" name="繰出金最小値テキスト">
          <a:extLst>
            <a:ext uri="{FF2B5EF4-FFF2-40B4-BE49-F238E27FC236}">
              <a16:creationId xmlns:a16="http://schemas.microsoft.com/office/drawing/2014/main" id="{00000000-0008-0000-0600-00005B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61" name="繰出金最大値テキスト">
          <a:extLst>
            <a:ext uri="{FF2B5EF4-FFF2-40B4-BE49-F238E27FC236}">
              <a16:creationId xmlns:a16="http://schemas.microsoft.com/office/drawing/2014/main" id="{00000000-0008-0000-0600-00005D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135661</xdr:rowOff>
    </xdr:from>
    <xdr:to>
      <xdr:col>116</xdr:col>
      <xdr:colOff>63500</xdr:colOff>
      <xdr:row>74</xdr:row>
      <xdr:rowOff>152311</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1323300" y="12822961"/>
          <a:ext cx="838200" cy="1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118425</xdr:rowOff>
    </xdr:from>
    <xdr:ext cx="534377" cy="259045"/>
    <xdr:sp macro="" textlink="">
      <xdr:nvSpPr>
        <xdr:cNvPr id="864" name="繰出金平均値テキスト">
          <a:extLst>
            <a:ext uri="{FF2B5EF4-FFF2-40B4-BE49-F238E27FC236}">
              <a16:creationId xmlns:a16="http://schemas.microsoft.com/office/drawing/2014/main" id="{00000000-0008-0000-0600-000060030000}"/>
            </a:ext>
          </a:extLst>
        </xdr:cNvPr>
        <xdr:cNvSpPr txBox="1"/>
      </xdr:nvSpPr>
      <xdr:spPr>
        <a:xfrm>
          <a:off x="22212300" y="124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152311</xdr:rowOff>
    </xdr:from>
    <xdr:to>
      <xdr:col>111</xdr:col>
      <xdr:colOff>177800</xdr:colOff>
      <xdr:row>75</xdr:row>
      <xdr:rowOff>7645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0434300" y="12839611"/>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95394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7645</xdr:rowOff>
    </xdr:from>
    <xdr:to>
      <xdr:col>107</xdr:col>
      <xdr:colOff>50800</xdr:colOff>
      <xdr:row>75</xdr:row>
      <xdr:rowOff>36944</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9545300" y="12866395"/>
          <a:ext cx="8890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9131</xdr:rowOff>
    </xdr:from>
    <xdr:to>
      <xdr:col>102</xdr:col>
      <xdr:colOff>114300</xdr:colOff>
      <xdr:row>75</xdr:row>
      <xdr:rowOff>36944</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656300" y="12867881"/>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77163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84861</xdr:rowOff>
    </xdr:from>
    <xdr:to>
      <xdr:col>116</xdr:col>
      <xdr:colOff>114300</xdr:colOff>
      <xdr:row>75</xdr:row>
      <xdr:rowOff>15011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2110700" y="127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63288</xdr:rowOff>
    </xdr:from>
    <xdr:ext cx="534377" cy="259045"/>
    <xdr:sp macro="" textlink="">
      <xdr:nvSpPr>
        <xdr:cNvPr id="883" name="繰出金該当値テキスト">
          <a:extLst>
            <a:ext uri="{FF2B5EF4-FFF2-40B4-BE49-F238E27FC236}">
              <a16:creationId xmlns:a16="http://schemas.microsoft.com/office/drawing/2014/main" id="{00000000-0008-0000-0600-000073030000}"/>
            </a:ext>
          </a:extLst>
        </xdr:cNvPr>
        <xdr:cNvSpPr txBox="1"/>
      </xdr:nvSpPr>
      <xdr:spPr>
        <a:xfrm>
          <a:off x="22212300" y="1275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101511</xdr:rowOff>
    </xdr:from>
    <xdr:to>
      <xdr:col>112</xdr:col>
      <xdr:colOff>38100</xdr:colOff>
      <xdr:row>75</xdr:row>
      <xdr:rowOff>31661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1272500" y="1278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22788</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056111" y="1288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128295</xdr:rowOff>
    </xdr:from>
    <xdr:to>
      <xdr:col>107</xdr:col>
      <xdr:colOff>101600</xdr:colOff>
      <xdr:row>75</xdr:row>
      <xdr:rowOff>58445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20383500" y="128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49572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167111" y="129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157594</xdr:rowOff>
    </xdr:from>
    <xdr:to>
      <xdr:col>102</xdr:col>
      <xdr:colOff>165100</xdr:colOff>
      <xdr:row>75</xdr:row>
      <xdr:rowOff>87744</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9494500" y="1284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78871</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278111" y="1293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129781</xdr:rowOff>
    </xdr:from>
    <xdr:to>
      <xdr:col>98</xdr:col>
      <xdr:colOff>38100</xdr:colOff>
      <xdr:row>75</xdr:row>
      <xdr:rowOff>59931</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18605500" y="1281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51058</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389111" y="1290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6" name="前年度繰上充用金グラフ枠">
          <a:extLst>
            <a:ext uri="{FF2B5EF4-FFF2-40B4-BE49-F238E27FC236}">
              <a16:creationId xmlns:a16="http://schemas.microsoft.com/office/drawing/2014/main" id="{00000000-0008-0000-0600-00008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8" name="前年度繰上充用金最小値テキスト">
          <a:extLst>
            <a:ext uri="{FF2B5EF4-FFF2-40B4-BE49-F238E27FC236}">
              <a16:creationId xmlns:a16="http://schemas.microsoft.com/office/drawing/2014/main" id="{00000000-0008-0000-0600-00008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0" name="前年度繰上充用金最大値テキスト">
          <a:extLst>
            <a:ext uri="{FF2B5EF4-FFF2-40B4-BE49-F238E27FC236}">
              <a16:creationId xmlns:a16="http://schemas.microsoft.com/office/drawing/2014/main" id="{00000000-0008-0000-0600-00008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3" name="前年度繰上充用金平均値テキスト">
          <a:extLst>
            <a:ext uri="{FF2B5EF4-FFF2-40B4-BE49-F238E27FC236}">
              <a16:creationId xmlns:a16="http://schemas.microsoft.com/office/drawing/2014/main" id="{00000000-0008-0000-0600-00009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フローチャート: 判断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2" name="前年度繰上充用金該当値テキスト">
          <a:extLst>
            <a:ext uri="{FF2B5EF4-FFF2-40B4-BE49-F238E27FC236}">
              <a16:creationId xmlns:a16="http://schemas.microsoft.com/office/drawing/2014/main" id="{00000000-0008-0000-0600-0000A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1" name="正方形/長方形 940">
          <a:extLst>
            <a:ext uri="{FF2B5EF4-FFF2-40B4-BE49-F238E27FC236}">
              <a16:creationId xmlns:a16="http://schemas.microsoft.com/office/drawing/2014/main" id="{00000000-0008-0000-0600-0000A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の最も大きな特徴は、農業・観光分野への補助費等が多額であることである。法適化している水道事業及び公共下水道事業への繰出金等の影響もあり、例年、類似団体平均を大きく上回っている。大幅な削減はすぐには困難であるが、必要性・公平性・事業効果を検証しつつ見直しを行い、より効果的な予算執行に努める。 合併以降、地方債残高は減少しており、これに伴い公債費も減少してきた。今後、近年の大型事業による公債費償還が一時的に増となるが、その後地方債残高は横ばい又は若干の増減を繰り返していくものと見込んでいる。 その他、類似団体平均を上回っているものとして、維持補修費、扶助費、普通建設事業費、災害復旧事業費がある。維持補修費は今後、施設の老朽化により増加する懸念がある。国の制度改正や少子高齢化により、本町では扶助費の増加はやむを得ない面もあるが、支給時の資格審査等を通して適正な執行と経費の抑制に努める。</a:t>
          </a:r>
          <a:r>
            <a:rPr kumimoji="1" lang="ja-JP" altLang="en-US" sz="1300" baseline="0">
              <a:latin typeface="ＭＳ Ｐゴシック" panose="020B0600070205080204" pitchFamily="50" charset="-128"/>
              <a:ea typeface="ＭＳ Ｐゴシック" panose="020B0600070205080204" pitchFamily="50" charset="-128"/>
            </a:rPr>
            <a:t> 普通建設</a:t>
          </a:r>
          <a:r>
            <a:rPr kumimoji="1" lang="ja-JP" altLang="en-US" sz="1300">
              <a:latin typeface="ＭＳ Ｐゴシック" panose="020B0600070205080204" pitchFamily="50" charset="-128"/>
              <a:ea typeface="ＭＳ Ｐゴシック" panose="020B0600070205080204" pitchFamily="50" charset="-128"/>
            </a:rPr>
            <a:t>事業費については光ファイバ化事業、災害復旧事業については令和２年度・令和３年度被災分であり、今後は減少する見込みである。 繰出金が類似団体平均を下回っているのは、前述の水道事業や公共下水道事業の法適化により、これらの事業の繰出金が補助費等に区分されるためである。特別会計は独立採算の原則のもと、経費削減や効率的・効果的な事業執行等により、普通会計の負担の抑制に努め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広島県世羅町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15,452
15,178
278.14
13,939,684
13,319,660
368,168
7,420,145
10,917,826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9855</xdr:rowOff>
    </xdr:from>
    <xdr:to>
      <xdr:col>24</xdr:col>
      <xdr:colOff>63500</xdr:colOff>
      <xdr:row>35</xdr:row>
      <xdr:rowOff>135128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010605"/>
          <a:ext cx="8382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666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67463</xdr:rowOff>
    </xdr:from>
    <xdr:to>
      <xdr:col>19</xdr:col>
      <xdr:colOff>177800</xdr:colOff>
      <xdr:row>35</xdr:row>
      <xdr:rowOff>135128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68213"/>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67463</xdr:rowOff>
    </xdr:from>
    <xdr:to>
      <xdr:col>15</xdr:col>
      <xdr:colOff>50800</xdr:colOff>
      <xdr:row>35</xdr:row>
      <xdr:rowOff>88493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068213"/>
          <a:ext cx="8890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88493</xdr:rowOff>
    </xdr:from>
    <xdr:to>
      <xdr:col>10</xdr:col>
      <xdr:colOff>114300</xdr:colOff>
      <xdr:row>35</xdr:row>
      <xdr:rowOff>118212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89243"/>
          <a:ext cx="889000" cy="2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130505</xdr:rowOff>
    </xdr:from>
    <xdr:to>
      <xdr:col>24</xdr:col>
      <xdr:colOff>114300</xdr:colOff>
      <xdr:row>35</xdr:row>
      <xdr:rowOff>60655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108932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3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84328</xdr:rowOff>
    </xdr:from>
    <xdr:to>
      <xdr:col>20</xdr:col>
      <xdr:colOff>38100</xdr:colOff>
      <xdr:row>36</xdr:row>
      <xdr:rowOff>14478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5605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17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16663</xdr:rowOff>
    </xdr:from>
    <xdr:to>
      <xdr:col>15</xdr:col>
      <xdr:colOff>101600</xdr:colOff>
      <xdr:row>35</xdr:row>
      <xdr:rowOff>118263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109390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1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37693</xdr:rowOff>
    </xdr:from>
    <xdr:to>
      <xdr:col>10</xdr:col>
      <xdr:colOff>165100</xdr:colOff>
      <xdr:row>35</xdr:row>
      <xdr:rowOff>139293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130420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31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67412</xdr:rowOff>
    </xdr:from>
    <xdr:to>
      <xdr:col>6</xdr:col>
      <xdr:colOff>38100</xdr:colOff>
      <xdr:row>35</xdr:row>
      <xdr:rowOff>169012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160139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60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146412</xdr:rowOff>
    </xdr:from>
    <xdr:to>
      <xdr:col>24</xdr:col>
      <xdr:colOff>63500</xdr:colOff>
      <xdr:row>56</xdr:row>
      <xdr:rowOff>45741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576162"/>
          <a:ext cx="838200" cy="70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80499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81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45741</xdr:rowOff>
    </xdr:from>
    <xdr:to>
      <xdr:col>19</xdr:col>
      <xdr:colOff>177800</xdr:colOff>
      <xdr:row>58</xdr:row>
      <xdr:rowOff>107440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46941"/>
          <a:ext cx="889000" cy="404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102127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18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98972</xdr:rowOff>
    </xdr:from>
    <xdr:to>
      <xdr:col>15</xdr:col>
      <xdr:colOff>50800</xdr:colOff>
      <xdr:row>58</xdr:row>
      <xdr:rowOff>107440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3072"/>
          <a:ext cx="889000" cy="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40464</xdr:rowOff>
    </xdr:from>
    <xdr:to>
      <xdr:col>15</xdr:col>
      <xdr:colOff>101600</xdr:colOff>
      <xdr:row>58</xdr:row>
      <xdr:rowOff>142064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158591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98972</xdr:rowOff>
    </xdr:from>
    <xdr:to>
      <xdr:col>10</xdr:col>
      <xdr:colOff>114300</xdr:colOff>
      <xdr:row>58</xdr:row>
      <xdr:rowOff>150430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3072"/>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81146</xdr:rowOff>
    </xdr:from>
    <xdr:to>
      <xdr:col>10</xdr:col>
      <xdr:colOff>165100</xdr:colOff>
      <xdr:row>59</xdr:row>
      <xdr:rowOff>11296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2423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89238</xdr:rowOff>
    </xdr:from>
    <xdr:to>
      <xdr:col>6</xdr:col>
      <xdr:colOff>38100</xdr:colOff>
      <xdr:row>59</xdr:row>
      <xdr:rowOff>19388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35915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80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95612</xdr:rowOff>
    </xdr:from>
    <xdr:to>
      <xdr:col>24</xdr:col>
      <xdr:colOff>114300</xdr:colOff>
      <xdr:row>56</xdr:row>
      <xdr:rowOff>25762</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52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118489</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76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166391</xdr:rowOff>
    </xdr:from>
    <xdr:to>
      <xdr:col>20</xdr:col>
      <xdr:colOff>38100</xdr:colOff>
      <xdr:row>56</xdr:row>
      <xdr:rowOff>96541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9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87668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8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56640</xdr:rowOff>
    </xdr:from>
    <xdr:to>
      <xdr:col>15</xdr:col>
      <xdr:colOff>101600</xdr:colOff>
      <xdr:row>58</xdr:row>
      <xdr:rowOff>158240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149367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93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48172</xdr:rowOff>
    </xdr:from>
    <xdr:to>
      <xdr:col>10</xdr:col>
      <xdr:colOff>165100</xdr:colOff>
      <xdr:row>58</xdr:row>
      <xdr:rowOff>149772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166299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6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99630</xdr:rowOff>
    </xdr:from>
    <xdr:to>
      <xdr:col>6</xdr:col>
      <xdr:colOff>38100</xdr:colOff>
      <xdr:row>59</xdr:row>
      <xdr:rowOff>29780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20907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155270</xdr:rowOff>
    </xdr:from>
    <xdr:to>
      <xdr:col>24</xdr:col>
      <xdr:colOff>63500</xdr:colOff>
      <xdr:row>76</xdr:row>
      <xdr:rowOff>128867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842570"/>
          <a:ext cx="838200" cy="31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35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128867</xdr:rowOff>
    </xdr:from>
    <xdr:to>
      <xdr:col>19</xdr:col>
      <xdr:colOff>177800</xdr:colOff>
      <xdr:row>77</xdr:row>
      <xdr:rowOff>71120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159067"/>
          <a:ext cx="889000" cy="11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83520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71120</xdr:rowOff>
    </xdr:from>
    <xdr:to>
      <xdr:col>15</xdr:col>
      <xdr:colOff>50800</xdr:colOff>
      <xdr:row>77</xdr:row>
      <xdr:rowOff>103632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272770"/>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163771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36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82778</xdr:rowOff>
    </xdr:from>
    <xdr:to>
      <xdr:col>10</xdr:col>
      <xdr:colOff>114300</xdr:colOff>
      <xdr:row>77</xdr:row>
      <xdr:rowOff>103632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284428"/>
          <a:ext cx="889000" cy="20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60214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43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37076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410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104470</xdr:rowOff>
    </xdr:from>
    <xdr:to>
      <xdr:col>24</xdr:col>
      <xdr:colOff>114300</xdr:colOff>
      <xdr:row>75</xdr:row>
      <xdr:rowOff>34620</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9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127347</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643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78067</xdr:rowOff>
    </xdr:from>
    <xdr:to>
      <xdr:col>20</xdr:col>
      <xdr:colOff>38100</xdr:colOff>
      <xdr:row>77</xdr:row>
      <xdr:rowOff>8217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1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24744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883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20320</xdr:rowOff>
    </xdr:from>
    <xdr:to>
      <xdr:col>15</xdr:col>
      <xdr:colOff>101600</xdr:colOff>
      <xdr:row>77</xdr:row>
      <xdr:rowOff>121920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138447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299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52832</xdr:rowOff>
    </xdr:from>
    <xdr:to>
      <xdr:col>10</xdr:col>
      <xdr:colOff>165100</xdr:colOff>
      <xdr:row>77</xdr:row>
      <xdr:rowOff>154432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2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170959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2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31978</xdr:rowOff>
    </xdr:from>
    <xdr:to>
      <xdr:col>6</xdr:col>
      <xdr:colOff>38100</xdr:colOff>
      <xdr:row>77</xdr:row>
      <xdr:rowOff>133578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23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150105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00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7863</xdr:rowOff>
    </xdr:from>
    <xdr:to>
      <xdr:col>24</xdr:col>
      <xdr:colOff>63500</xdr:colOff>
      <xdr:row>95</xdr:row>
      <xdr:rowOff>150716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295613"/>
          <a:ext cx="838200" cy="14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21683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7863</xdr:rowOff>
    </xdr:from>
    <xdr:to>
      <xdr:col>19</xdr:col>
      <xdr:colOff>177800</xdr:colOff>
      <xdr:row>96</xdr:row>
      <xdr:rowOff>58319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295613"/>
          <a:ext cx="889000" cy="22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17525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4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159947</xdr:rowOff>
    </xdr:from>
    <xdr:to>
      <xdr:col>15</xdr:col>
      <xdr:colOff>50800</xdr:colOff>
      <xdr:row>96</xdr:row>
      <xdr:rowOff>58319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447697"/>
          <a:ext cx="889000" cy="6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132859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60300</xdr:rowOff>
    </xdr:from>
    <xdr:to>
      <xdr:col>10</xdr:col>
      <xdr:colOff>114300</xdr:colOff>
      <xdr:row>95</xdr:row>
      <xdr:rowOff>159947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348050"/>
          <a:ext cx="889000" cy="9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53774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85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41963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84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99916</xdr:rowOff>
    </xdr:from>
    <xdr:to>
      <xdr:col>24</xdr:col>
      <xdr:colOff>114300</xdr:colOff>
      <xdr:row>96</xdr:row>
      <xdr:rowOff>30066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38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122793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2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128513</xdr:rowOff>
    </xdr:from>
    <xdr:to>
      <xdr:col>20</xdr:col>
      <xdr:colOff>38100</xdr:colOff>
      <xdr:row>95</xdr:row>
      <xdr:rowOff>58663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24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75190</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020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7519</xdr:rowOff>
    </xdr:from>
    <xdr:to>
      <xdr:col>15</xdr:col>
      <xdr:colOff>101600</xdr:colOff>
      <xdr:row>96</xdr:row>
      <xdr:rowOff>109119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125646</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41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109147</xdr:rowOff>
    </xdr:from>
    <xdr:to>
      <xdr:col>10</xdr:col>
      <xdr:colOff>165100</xdr:colOff>
      <xdr:row>96</xdr:row>
      <xdr:rowOff>39297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39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55824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17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9500</xdr:rowOff>
    </xdr:from>
    <xdr:to>
      <xdr:col>6</xdr:col>
      <xdr:colOff>38100</xdr:colOff>
      <xdr:row>95</xdr:row>
      <xdr:rowOff>111100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29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127627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07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140843</xdr:rowOff>
    </xdr:from>
    <xdr:to>
      <xdr:col>55</xdr:col>
      <xdr:colOff>0</xdr:colOff>
      <xdr:row>37</xdr:row>
      <xdr:rowOff>145034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9639300" y="6484493"/>
          <a:ext cx="8382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160291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503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145034</xdr:rowOff>
    </xdr:from>
    <xdr:to>
      <xdr:col>50</xdr:col>
      <xdr:colOff>114300</xdr:colOff>
      <xdr:row>37</xdr:row>
      <xdr:rowOff>150368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8750300" y="6488684"/>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53992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569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150368</xdr:rowOff>
    </xdr:from>
    <xdr:to>
      <xdr:col>45</xdr:col>
      <xdr:colOff>177800</xdr:colOff>
      <xdr:row>37</xdr:row>
      <xdr:rowOff>153797</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494018"/>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109618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624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153797</xdr:rowOff>
    </xdr:from>
    <xdr:to>
      <xdr:col>41</xdr:col>
      <xdr:colOff>50800</xdr:colOff>
      <xdr:row>37</xdr:row>
      <xdr:rowOff>157607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49744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161815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6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135145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650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90043</xdr:rowOff>
    </xdr:from>
    <xdr:to>
      <xdr:col>55</xdr:col>
      <xdr:colOff>50800</xdr:colOff>
      <xdr:row>38</xdr:row>
      <xdr:rowOff>20193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43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112920</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2851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94234</xdr:rowOff>
    </xdr:from>
    <xdr:to>
      <xdr:col>50</xdr:col>
      <xdr:colOff>165100</xdr:colOff>
      <xdr:row>38</xdr:row>
      <xdr:rowOff>24385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4378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40911</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21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99568</xdr:rowOff>
    </xdr:from>
    <xdr:to>
      <xdr:col>46</xdr:col>
      <xdr:colOff>38100</xdr:colOff>
      <xdr:row>38</xdr:row>
      <xdr:rowOff>29718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102997</xdr:rowOff>
    </xdr:from>
    <xdr:to>
      <xdr:col>41</xdr:col>
      <xdr:colOff>101600</xdr:colOff>
      <xdr:row>38</xdr:row>
      <xdr:rowOff>33147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44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49674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221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106807</xdr:rowOff>
    </xdr:from>
    <xdr:to>
      <xdr:col>36</xdr:col>
      <xdr:colOff>165100</xdr:colOff>
      <xdr:row>38</xdr:row>
      <xdr:rowOff>36957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45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53484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225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151473</xdr:rowOff>
    </xdr:from>
    <xdr:to>
      <xdr:col>55</xdr:col>
      <xdr:colOff>0</xdr:colOff>
      <xdr:row>56</xdr:row>
      <xdr:rowOff>48311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581223"/>
          <a:ext cx="838200" cy="6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43857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645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75806</xdr:rowOff>
    </xdr:from>
    <xdr:to>
      <xdr:col>50</xdr:col>
      <xdr:colOff>114300</xdr:colOff>
      <xdr:row>55</xdr:row>
      <xdr:rowOff>151473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162656"/>
          <a:ext cx="889000" cy="4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75806</xdr:rowOff>
    </xdr:from>
    <xdr:to>
      <xdr:col>45</xdr:col>
      <xdr:colOff>177800</xdr:colOff>
      <xdr:row>56</xdr:row>
      <xdr:rowOff>42799</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162656"/>
          <a:ext cx="889000" cy="481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21912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72568</xdr:rowOff>
    </xdr:from>
    <xdr:to>
      <xdr:col>41</xdr:col>
      <xdr:colOff>50800</xdr:colOff>
      <xdr:row>56</xdr:row>
      <xdr:rowOff>42799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330868"/>
          <a:ext cx="889000" cy="313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106075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36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87698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68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168961</xdr:rowOff>
    </xdr:from>
    <xdr:to>
      <xdr:col>55</xdr:col>
      <xdr:colOff>50800</xdr:colOff>
      <xdr:row>56</xdr:row>
      <xdr:rowOff>99111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59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20388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45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100673</xdr:rowOff>
    </xdr:from>
    <xdr:to>
      <xdr:col>50</xdr:col>
      <xdr:colOff>165100</xdr:colOff>
      <xdr:row>56</xdr:row>
      <xdr:rowOff>30823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53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21950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62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25006</xdr:rowOff>
    </xdr:from>
    <xdr:to>
      <xdr:col>46</xdr:col>
      <xdr:colOff>38100</xdr:colOff>
      <xdr:row>53</xdr:row>
      <xdr:rowOff>126606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1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143133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888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163449</xdr:rowOff>
    </xdr:from>
    <xdr:to>
      <xdr:col>41</xdr:col>
      <xdr:colOff>101600</xdr:colOff>
      <xdr:row>56</xdr:row>
      <xdr:rowOff>93599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9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84726</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68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21768</xdr:rowOff>
    </xdr:from>
    <xdr:to>
      <xdr:col>36</xdr:col>
      <xdr:colOff>165100</xdr:colOff>
      <xdr:row>54</xdr:row>
      <xdr:rowOff>123368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8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139895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05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139091</xdr:rowOff>
    </xdr:from>
    <xdr:to>
      <xdr:col>54</xdr:col>
      <xdr:colOff>189865</xdr:colOff>
      <xdr:row>79</xdr:row>
      <xdr:rowOff>110249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1969141"/>
          <a:ext cx="1270" cy="1685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114076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5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110249</xdr:rowOff>
    </xdr:from>
    <xdr:to>
      <xdr:col>55</xdr:col>
      <xdr:colOff>88900</xdr:colOff>
      <xdr:row>79</xdr:row>
      <xdr:rowOff>110249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5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85768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4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139091</xdr:rowOff>
    </xdr:from>
    <xdr:to>
      <xdr:col>55</xdr:col>
      <xdr:colOff>88900</xdr:colOff>
      <xdr:row>69</xdr:row>
      <xdr:rowOff>139091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19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5283</xdr:rowOff>
    </xdr:from>
    <xdr:to>
      <xdr:col>55</xdr:col>
      <xdr:colOff>0</xdr:colOff>
      <xdr:row>76</xdr:row>
      <xdr:rowOff>69481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2864033"/>
          <a:ext cx="838200" cy="2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144060</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31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165633</xdr:rowOff>
    </xdr:from>
    <xdr:to>
      <xdr:col>55</xdr:col>
      <xdr:colOff>50800</xdr:colOff>
      <xdr:row>75</xdr:row>
      <xdr:rowOff>95783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5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69481</xdr:rowOff>
    </xdr:from>
    <xdr:to>
      <xdr:col>50</xdr:col>
      <xdr:colOff>114300</xdr:colOff>
      <xdr:row>78</xdr:row>
      <xdr:rowOff>75197</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99681"/>
          <a:ext cx="889000" cy="34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132067</xdr:rowOff>
    </xdr:from>
    <xdr:to>
      <xdr:col>50</xdr:col>
      <xdr:colOff>165100</xdr:colOff>
      <xdr:row>75</xdr:row>
      <xdr:rowOff>62217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9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78744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59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52679</xdr:rowOff>
    </xdr:from>
    <xdr:to>
      <xdr:col>45</xdr:col>
      <xdr:colOff>177800</xdr:colOff>
      <xdr:row>78</xdr:row>
      <xdr:rowOff>75197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425779"/>
          <a:ext cx="8890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160032</xdr:rowOff>
    </xdr:from>
    <xdr:to>
      <xdr:col>46</xdr:col>
      <xdr:colOff>38100</xdr:colOff>
      <xdr:row>76</xdr:row>
      <xdr:rowOff>90182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1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106710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9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168580</xdr:rowOff>
    </xdr:from>
    <xdr:to>
      <xdr:col>41</xdr:col>
      <xdr:colOff>50800</xdr:colOff>
      <xdr:row>78</xdr:row>
      <xdr:rowOff>52679</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198780"/>
          <a:ext cx="889000" cy="22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71</xdr:row>
      <xdr:rowOff>1498</xdr:rowOff>
    </xdr:from>
    <xdr:to>
      <xdr:col>41</xdr:col>
      <xdr:colOff>101600</xdr:colOff>
      <xdr:row>71</xdr:row>
      <xdr:rowOff>103098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1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119625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19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80556</xdr:rowOff>
    </xdr:from>
    <xdr:to>
      <xdr:col>36</xdr:col>
      <xdr:colOff>165100</xdr:colOff>
      <xdr:row>75</xdr:row>
      <xdr:rowOff>10706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27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27233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25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125933</xdr:rowOff>
    </xdr:from>
    <xdr:to>
      <xdr:col>55</xdr:col>
      <xdr:colOff>50800</xdr:colOff>
      <xdr:row>75</xdr:row>
      <xdr:rowOff>56083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148810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6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18681</xdr:rowOff>
    </xdr:from>
    <xdr:to>
      <xdr:col>50</xdr:col>
      <xdr:colOff>165100</xdr:colOff>
      <xdr:row>76</xdr:row>
      <xdr:rowOff>120281</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4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111408</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314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24397</xdr:rowOff>
    </xdr:from>
    <xdr:to>
      <xdr:col>46</xdr:col>
      <xdr:colOff>38100</xdr:colOff>
      <xdr:row>78</xdr:row>
      <xdr:rowOff>125997</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39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117124</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49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1879</xdr:rowOff>
    </xdr:from>
    <xdr:to>
      <xdr:col>41</xdr:col>
      <xdr:colOff>101600</xdr:colOff>
      <xdr:row>78</xdr:row>
      <xdr:rowOff>103479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37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94606</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46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117780</xdr:rowOff>
    </xdr:from>
    <xdr:to>
      <xdr:col>36</xdr:col>
      <xdr:colOff>165100</xdr:colOff>
      <xdr:row>77</xdr:row>
      <xdr:rowOff>47930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4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39057</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324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41190</xdr:rowOff>
    </xdr:from>
    <xdr:to>
      <xdr:col>55</xdr:col>
      <xdr:colOff>0</xdr:colOff>
      <xdr:row>94</xdr:row>
      <xdr:rowOff>66156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986040"/>
          <a:ext cx="838200" cy="196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21803</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596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66156</xdr:rowOff>
    </xdr:from>
    <xdr:to>
      <xdr:col>50</xdr:col>
      <xdr:colOff>114300</xdr:colOff>
      <xdr:row>94</xdr:row>
      <xdr:rowOff>164943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182456"/>
          <a:ext cx="889000" cy="9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69998</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5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98290</xdr:rowOff>
    </xdr:from>
    <xdr:to>
      <xdr:col>45</xdr:col>
      <xdr:colOff>177800</xdr:colOff>
      <xdr:row>94</xdr:row>
      <xdr:rowOff>164943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043140"/>
          <a:ext cx="889000" cy="23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58780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98290</xdr:rowOff>
    </xdr:from>
    <xdr:to>
      <xdr:col>41</xdr:col>
      <xdr:colOff>50800</xdr:colOff>
      <xdr:row>93</xdr:row>
      <xdr:rowOff>168275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043140"/>
          <a:ext cx="889000" cy="6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18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75278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19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161840</xdr:rowOff>
    </xdr:from>
    <xdr:to>
      <xdr:col>55</xdr:col>
      <xdr:colOff>50800</xdr:colOff>
      <xdr:row>93</xdr:row>
      <xdr:rowOff>91990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93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13267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78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15356</xdr:rowOff>
    </xdr:from>
    <xdr:to>
      <xdr:col>50</xdr:col>
      <xdr:colOff>165100</xdr:colOff>
      <xdr:row>94</xdr:row>
      <xdr:rowOff>116956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13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108083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224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114143</xdr:rowOff>
    </xdr:from>
    <xdr:to>
      <xdr:col>46</xdr:col>
      <xdr:colOff>38100</xdr:colOff>
      <xdr:row>95</xdr:row>
      <xdr:rowOff>44293</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2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35420</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32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47490</xdr:rowOff>
    </xdr:from>
    <xdr:to>
      <xdr:col>41</xdr:col>
      <xdr:colOff>101600</xdr:colOff>
      <xdr:row>93</xdr:row>
      <xdr:rowOff>149090</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599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165617</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767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117475</xdr:rowOff>
    </xdr:from>
    <xdr:to>
      <xdr:col>36</xdr:col>
      <xdr:colOff>165100</xdr:colOff>
      <xdr:row>94</xdr:row>
      <xdr:rowOff>47625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6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64152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3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102305</xdr:rowOff>
    </xdr:from>
    <xdr:to>
      <xdr:col>85</xdr:col>
      <xdr:colOff>127000</xdr:colOff>
      <xdr:row>38</xdr:row>
      <xdr:rowOff>6483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5481300" y="6445955"/>
          <a:ext cx="8382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102305</xdr:rowOff>
    </xdr:from>
    <xdr:to>
      <xdr:col>81</xdr:col>
      <xdr:colOff>50800</xdr:colOff>
      <xdr:row>38</xdr:row>
      <xdr:rowOff>52870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4592300" y="6445955"/>
          <a:ext cx="889000" cy="12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100667</xdr:rowOff>
    </xdr:from>
    <xdr:to>
      <xdr:col>76</xdr:col>
      <xdr:colOff>114300</xdr:colOff>
      <xdr:row>38</xdr:row>
      <xdr:rowOff>52870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3703300" y="6444317"/>
          <a:ext cx="889000" cy="123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97390</xdr:rowOff>
    </xdr:from>
    <xdr:to>
      <xdr:col>71</xdr:col>
      <xdr:colOff>177800</xdr:colOff>
      <xdr:row>37</xdr:row>
      <xdr:rowOff>100667</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69590"/>
          <a:ext cx="889000" cy="17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46677</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48830</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63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127133</xdr:rowOff>
    </xdr:from>
    <xdr:to>
      <xdr:col>85</xdr:col>
      <xdr:colOff>177800</xdr:colOff>
      <xdr:row>38</xdr:row>
      <xdr:rowOff>57283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47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105560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44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51505</xdr:rowOff>
    </xdr:from>
    <xdr:to>
      <xdr:col>81</xdr:col>
      <xdr:colOff>101600</xdr:colOff>
      <xdr:row>37</xdr:row>
      <xdr:rowOff>153105</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3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169632</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17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2070</xdr:rowOff>
    </xdr:from>
    <xdr:to>
      <xdr:col>76</xdr:col>
      <xdr:colOff>165100</xdr:colOff>
      <xdr:row>38</xdr:row>
      <xdr:rowOff>103670</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51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94797</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60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49867</xdr:rowOff>
    </xdr:from>
    <xdr:to>
      <xdr:col>72</xdr:col>
      <xdr:colOff>38100</xdr:colOff>
      <xdr:row>37</xdr:row>
      <xdr:rowOff>151467</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39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167994</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16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46590</xdr:rowOff>
    </xdr:from>
    <xdr:to>
      <xdr:col>67</xdr:col>
      <xdr:colOff>101600</xdr:colOff>
      <xdr:row>36</xdr:row>
      <xdr:rowOff>148190</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21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164717</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599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147440</xdr:rowOff>
    </xdr:from>
    <xdr:to>
      <xdr:col>85</xdr:col>
      <xdr:colOff>126364</xdr:colOff>
      <xdr:row>58</xdr:row>
      <xdr:rowOff>155571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548490"/>
          <a:ext cx="1269" cy="1551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159398</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1010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155571</xdr:rowOff>
    </xdr:from>
    <xdr:to>
      <xdr:col>86</xdr:col>
      <xdr:colOff>25400</xdr:colOff>
      <xdr:row>58</xdr:row>
      <xdr:rowOff>155571</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10099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94117</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32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147440</xdr:rowOff>
    </xdr:from>
    <xdr:to>
      <xdr:col>86</xdr:col>
      <xdr:colOff>25400</xdr:colOff>
      <xdr:row>49</xdr:row>
      <xdr:rowOff>147440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54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151554</xdr:rowOff>
    </xdr:from>
    <xdr:to>
      <xdr:col>85</xdr:col>
      <xdr:colOff>127000</xdr:colOff>
      <xdr:row>58</xdr:row>
      <xdr:rowOff>72916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924204"/>
          <a:ext cx="838200" cy="92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163604</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25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140727</xdr:rowOff>
    </xdr:from>
    <xdr:to>
      <xdr:col>85</xdr:col>
      <xdr:colOff>177800</xdr:colOff>
      <xdr:row>55</xdr:row>
      <xdr:rowOff>70877</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39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1267</xdr:rowOff>
    </xdr:from>
    <xdr:to>
      <xdr:col>81</xdr:col>
      <xdr:colOff>50800</xdr:colOff>
      <xdr:row>57</xdr:row>
      <xdr:rowOff>151554</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4592300" y="9773917"/>
          <a:ext cx="889000" cy="15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660</xdr:rowOff>
    </xdr:from>
    <xdr:to>
      <xdr:col>81</xdr:col>
      <xdr:colOff>101600</xdr:colOff>
      <xdr:row>53</xdr:row>
      <xdr:rowOff>102260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08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118787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88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1267</xdr:rowOff>
    </xdr:from>
    <xdr:to>
      <xdr:col>76</xdr:col>
      <xdr:colOff>114300</xdr:colOff>
      <xdr:row>58</xdr:row>
      <xdr:rowOff>159000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773917"/>
          <a:ext cx="889000" cy="329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141936</xdr:rowOff>
    </xdr:from>
    <xdr:to>
      <xdr:col>76</xdr:col>
      <xdr:colOff>165100</xdr:colOff>
      <xdr:row>53</xdr:row>
      <xdr:rowOff>72086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05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88613</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883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159000</xdr:rowOff>
    </xdr:from>
    <xdr:to>
      <xdr:col>71</xdr:col>
      <xdr:colOff>177800</xdr:colOff>
      <xdr:row>59</xdr:row>
      <xdr:rowOff>34381</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flipV="1">
          <a:off x="12814300" y="10103100"/>
          <a:ext cx="889000" cy="4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151634</xdr:rowOff>
    </xdr:from>
    <xdr:to>
      <xdr:col>72</xdr:col>
      <xdr:colOff>38100</xdr:colOff>
      <xdr:row>54</xdr:row>
      <xdr:rowOff>81784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2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98311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90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127827</xdr:rowOff>
    </xdr:from>
    <xdr:to>
      <xdr:col>67</xdr:col>
      <xdr:colOff>101600</xdr:colOff>
      <xdr:row>55</xdr:row>
      <xdr:rowOff>57977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38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74504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161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22116</xdr:rowOff>
    </xdr:from>
    <xdr:to>
      <xdr:col>85</xdr:col>
      <xdr:colOff>177800</xdr:colOff>
      <xdr:row>58</xdr:row>
      <xdr:rowOff>123716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96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108493</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88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100754</xdr:rowOff>
    </xdr:from>
    <xdr:to>
      <xdr:col>81</xdr:col>
      <xdr:colOff>101600</xdr:colOff>
      <xdr:row>58</xdr:row>
      <xdr:rowOff>30904</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873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22031</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96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121917</xdr:rowOff>
    </xdr:from>
    <xdr:to>
      <xdr:col>76</xdr:col>
      <xdr:colOff>165100</xdr:colOff>
      <xdr:row>57</xdr:row>
      <xdr:rowOff>52067</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43194</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81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108200</xdr:rowOff>
    </xdr:from>
    <xdr:to>
      <xdr:col>72</xdr:col>
      <xdr:colOff>38100</xdr:colOff>
      <xdr:row>59</xdr:row>
      <xdr:rowOff>38350</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1005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29477</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1014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155031</xdr:rowOff>
    </xdr:from>
    <xdr:to>
      <xdr:col>67</xdr:col>
      <xdr:colOff>101600</xdr:colOff>
      <xdr:row>59</xdr:row>
      <xdr:rowOff>85181</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1009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76308</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1019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47506</xdr:rowOff>
    </xdr:from>
    <xdr:to>
      <xdr:col>85</xdr:col>
      <xdr:colOff>126364</xdr:colOff>
      <xdr:row>78</xdr:row>
      <xdr:rowOff>138877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906256"/>
          <a:ext cx="1269" cy="605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142704</xdr:rowOff>
    </xdr:from>
    <xdr:ext cx="313932"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58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138877</xdr:rowOff>
    </xdr:from>
    <xdr:to>
      <xdr:col>86</xdr:col>
      <xdr:colOff>25400</xdr:colOff>
      <xdr:row>78</xdr:row>
      <xdr:rowOff>138877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1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165633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68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75</xdr:row>
      <xdr:rowOff>47506</xdr:rowOff>
    </xdr:from>
    <xdr:to>
      <xdr:col>86</xdr:col>
      <xdr:colOff>25400</xdr:colOff>
      <xdr:row>75</xdr:row>
      <xdr:rowOff>47506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9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146946</xdr:rowOff>
    </xdr:from>
    <xdr:to>
      <xdr:col>85</xdr:col>
      <xdr:colOff>127000</xdr:colOff>
      <xdr:row>75</xdr:row>
      <xdr:rowOff>167611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005696"/>
          <a:ext cx="838200" cy="20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100978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26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122551</xdr:rowOff>
    </xdr:from>
    <xdr:to>
      <xdr:col>85</xdr:col>
      <xdr:colOff>177800</xdr:colOff>
      <xdr:row>78</xdr:row>
      <xdr:rowOff>52701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24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9010</xdr:rowOff>
    </xdr:from>
    <xdr:to>
      <xdr:col>81</xdr:col>
      <xdr:colOff>50800</xdr:colOff>
      <xdr:row>75</xdr:row>
      <xdr:rowOff>167611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2353410"/>
          <a:ext cx="889000" cy="67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93723</xdr:rowOff>
    </xdr:from>
    <xdr:to>
      <xdr:col>81</xdr:col>
      <xdr:colOff>101600</xdr:colOff>
      <xdr:row>78</xdr:row>
      <xdr:rowOff>23873</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29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15000</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38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9010</xdr:rowOff>
    </xdr:from>
    <xdr:to>
      <xdr:col>76</xdr:col>
      <xdr:colOff>114300</xdr:colOff>
      <xdr:row>75</xdr:row>
      <xdr:rowOff>102438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2353410"/>
          <a:ext cx="889000" cy="60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133203</xdr:rowOff>
    </xdr:from>
    <xdr:to>
      <xdr:col>76</xdr:col>
      <xdr:colOff>165100</xdr:colOff>
      <xdr:row>77</xdr:row>
      <xdr:rowOff>63353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63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54480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325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102438</xdr:rowOff>
    </xdr:from>
    <xdr:to>
      <xdr:col>71</xdr:col>
      <xdr:colOff>177800</xdr:colOff>
      <xdr:row>78</xdr:row>
      <xdr:rowOff>71005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2961188"/>
          <a:ext cx="889000" cy="48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122253</xdr:rowOff>
    </xdr:from>
    <xdr:to>
      <xdr:col>72</xdr:col>
      <xdr:colOff>38100</xdr:colOff>
      <xdr:row>77</xdr:row>
      <xdr:rowOff>52403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15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43530</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3245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86522</xdr:rowOff>
    </xdr:from>
    <xdr:to>
      <xdr:col>67</xdr:col>
      <xdr:colOff>101600</xdr:colOff>
      <xdr:row>78</xdr:row>
      <xdr:rowOff>16672</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2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33199</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06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96147</xdr:rowOff>
    </xdr:from>
    <xdr:to>
      <xdr:col>85</xdr:col>
      <xdr:colOff>177800</xdr:colOff>
      <xdr:row>76</xdr:row>
      <xdr:rowOff>26296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2954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11074</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6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116812</xdr:rowOff>
    </xdr:from>
    <xdr:to>
      <xdr:col>81</xdr:col>
      <xdr:colOff>101600</xdr:colOff>
      <xdr:row>76</xdr:row>
      <xdr:rowOff>46961</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29755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63489</xdr:rowOff>
    </xdr:from>
    <xdr:ext cx="534377"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14111" y="1275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129660</xdr:rowOff>
    </xdr:from>
    <xdr:to>
      <xdr:col>76</xdr:col>
      <xdr:colOff>165100</xdr:colOff>
      <xdr:row>72</xdr:row>
      <xdr:rowOff>59810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230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76337</xdr:rowOff>
    </xdr:from>
    <xdr:ext cx="534377"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25111" y="1207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51638</xdr:rowOff>
    </xdr:from>
    <xdr:to>
      <xdr:col>72</xdr:col>
      <xdr:colOff>38100</xdr:colOff>
      <xdr:row>75</xdr:row>
      <xdr:rowOff>153237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29103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169765</xdr:rowOff>
    </xdr:from>
    <xdr:ext cx="534377"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36111" y="126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20205</xdr:rowOff>
    </xdr:from>
    <xdr:to>
      <xdr:col>67</xdr:col>
      <xdr:colOff>101600</xdr:colOff>
      <xdr:row>78</xdr:row>
      <xdr:rowOff>121805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39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112932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48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150710</xdr:rowOff>
    </xdr:from>
    <xdr:to>
      <xdr:col>85</xdr:col>
      <xdr:colOff>127000</xdr:colOff>
      <xdr:row>95</xdr:row>
      <xdr:rowOff>58116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267010"/>
          <a:ext cx="838200" cy="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15536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303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76708</xdr:rowOff>
    </xdr:from>
    <xdr:to>
      <xdr:col>81</xdr:col>
      <xdr:colOff>50800</xdr:colOff>
      <xdr:row>94</xdr:row>
      <xdr:rowOff>150710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193008"/>
          <a:ext cx="889000" cy="7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167237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45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16878</xdr:rowOff>
    </xdr:from>
    <xdr:to>
      <xdr:col>76</xdr:col>
      <xdr:colOff>114300</xdr:colOff>
      <xdr:row>94</xdr:row>
      <xdr:rowOff>76708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133178"/>
          <a:ext cx="889000" cy="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31920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49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16878</xdr:rowOff>
    </xdr:from>
    <xdr:to>
      <xdr:col>71</xdr:col>
      <xdr:colOff>177800</xdr:colOff>
      <xdr:row>94</xdr:row>
      <xdr:rowOff>56274</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133178"/>
          <a:ext cx="889000" cy="3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56570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20375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47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7316</xdr:rowOff>
    </xdr:from>
    <xdr:to>
      <xdr:col>85</xdr:col>
      <xdr:colOff>177800</xdr:colOff>
      <xdr:row>95</xdr:row>
      <xdr:rowOff>108916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2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30193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14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99910</xdr:rowOff>
    </xdr:from>
    <xdr:to>
      <xdr:col>81</xdr:col>
      <xdr:colOff>101600</xdr:colOff>
      <xdr:row>95</xdr:row>
      <xdr:rowOff>30060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2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46587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9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25908</xdr:rowOff>
    </xdr:from>
    <xdr:to>
      <xdr:col>76</xdr:col>
      <xdr:colOff>165100</xdr:colOff>
      <xdr:row>94</xdr:row>
      <xdr:rowOff>127508</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14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144035</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591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137528</xdr:rowOff>
    </xdr:from>
    <xdr:to>
      <xdr:col>72</xdr:col>
      <xdr:colOff>38100</xdr:colOff>
      <xdr:row>94</xdr:row>
      <xdr:rowOff>67678</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08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84205</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585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5474</xdr:rowOff>
    </xdr:from>
    <xdr:to>
      <xdr:col>67</xdr:col>
      <xdr:colOff>101600</xdr:colOff>
      <xdr:row>94</xdr:row>
      <xdr:rowOff>107074</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1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123601</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58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の伸びは、光ファイバ化事業によるものである。民生費は、類似団体平均と同様に年々増加しているが、これに加え新型コロナウイルス感染症対策関連の国の給付金による増である。国の制度改正等による社会保障関連経費の増加が大きく影響しており、今後も増加が見込まれる。</a:t>
          </a:r>
        </a:p>
        <a:p>
          <a:r>
            <a:rPr kumimoji="1" lang="ja-JP" altLang="en-US" sz="1300">
              <a:latin typeface="ＭＳ Ｐゴシック" panose="020B0600070205080204" pitchFamily="50" charset="-128"/>
              <a:ea typeface="ＭＳ Ｐゴシック" panose="020B0600070205080204" pitchFamily="50" charset="-128"/>
            </a:rPr>
            <a:t>　　衛生費は、ごみ収集費用や上水道事業、世羅中央病院企業団への補助費等に係る経費が多額であるため類似団体平均を上回っている。商工費は新型コロナウイルス感染症対策等で、土木費は町道改良事業等で前年度よりも増加した。災害復旧事業費については、令和２年度・令和３年</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度被災分であり、今後は減少する見込みである。合併以降、地方債残高は順調に減少しており、これに伴い公債費も減少してきた。今後、近年の大型事業により公債費償還が一時的に増となるが、その後地方債残高は横ばい又は若干の増減を繰り返していくものと見込んでい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実質収支比率は</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％となった。適正な比率で推移している。</a:t>
          </a:r>
        </a:p>
        <a:p>
          <a:r>
            <a:rPr kumimoji="1" lang="ja-JP" altLang="en-US" sz="1400">
              <a:latin typeface="ＭＳ ゴシック" pitchFamily="49" charset="-128"/>
              <a:ea typeface="ＭＳ ゴシック" pitchFamily="49" charset="-128"/>
            </a:rPr>
            <a:t>　財政調整基金残高は、令和３年度においては取崩しの必要がなかったため残高が増加し、比率が上昇した。しかし、合併算定替終了後の普通交付税減少による財源不足の解消は財政調整基金に頼らざるを得ない。今後、可能な限り財政調整基金の取り崩しを回避するためにも、引き続き行政の効率化に努め、財政の健全化に努める。</a:t>
          </a: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広島県世羅町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すべての会計が黒字であり、赤字決算の会計は無い。</a:t>
          </a:r>
        </a:p>
        <a:p>
          <a:r>
            <a:rPr kumimoji="1" lang="ja-JP" altLang="en-US" sz="1400">
              <a:latin typeface="ＭＳ ゴシック" pitchFamily="49" charset="-128"/>
              <a:ea typeface="ＭＳ ゴシック" pitchFamily="49" charset="-128"/>
            </a:rPr>
            <a:t>　黒字額の構成に関し、上水道事業について、近年、大規模な施設更新を行っていないことにより流動資産が占める割合が大きくなっている。</a:t>
          </a:r>
        </a:p>
        <a:p>
          <a:r>
            <a:rPr kumimoji="1" lang="ja-JP" altLang="en-US" sz="1400">
              <a:latin typeface="ＭＳ ゴシック" pitchFamily="49" charset="-128"/>
              <a:ea typeface="ＭＳ ゴシック" pitchFamily="49" charset="-128"/>
            </a:rPr>
            <a:t>　今後も、普通交付税の減少等、厳しい財政運営が強いられることが想定される。特別会計、公営企業会計においては、独立採算の原則のもと、経費削減や効率的・効果的な事業執行等で、一般会計の負担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75" thickBot="1" x14ac:dyDescent="0.2">
      <c r="B2" s="179" t="s">
        <v>81</v>
      </c>
      <c r="C2" s="179"/>
      <c r="D2" s="180"/>
    </row>
    <row r="3" spans="1:119" ht="18.75" customHeight="1" thickBot="1" x14ac:dyDescent="0.2">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15">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13939684</v>
      </c>
      <c r="BO4" s="453"/>
      <c r="BP4" s="453"/>
      <c r="BQ4" s="453"/>
      <c r="BR4" s="453"/>
      <c r="BS4" s="453"/>
      <c r="BT4" s="453"/>
      <c r="BU4" s="454"/>
      <c r="BV4" s="452">
        <v>13600734</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5</v>
      </c>
      <c r="CU4" s="593"/>
      <c r="CV4" s="593"/>
      <c r="CW4" s="593"/>
      <c r="CX4" s="593"/>
      <c r="CY4" s="593"/>
      <c r="CZ4" s="593"/>
      <c r="DA4" s="594"/>
      <c r="DB4" s="592">
        <v>3.7</v>
      </c>
      <c r="DC4" s="593"/>
      <c r="DD4" s="593"/>
      <c r="DE4" s="593"/>
      <c r="DF4" s="593"/>
      <c r="DG4" s="593"/>
      <c r="DH4" s="593"/>
      <c r="DI4" s="594"/>
    </row>
    <row r="5" spans="1:119" ht="18.75" customHeight="1" x14ac:dyDescent="0.15">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13319660</v>
      </c>
      <c r="BO5" s="424"/>
      <c r="BP5" s="424"/>
      <c r="BQ5" s="424"/>
      <c r="BR5" s="424"/>
      <c r="BS5" s="424"/>
      <c r="BT5" s="424"/>
      <c r="BU5" s="425"/>
      <c r="BV5" s="423">
        <v>13110201</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86.7</v>
      </c>
      <c r="CU5" s="421"/>
      <c r="CV5" s="421"/>
      <c r="CW5" s="421"/>
      <c r="CX5" s="421"/>
      <c r="CY5" s="421"/>
      <c r="CZ5" s="421"/>
      <c r="DA5" s="422"/>
      <c r="DB5" s="420">
        <v>94</v>
      </c>
      <c r="DC5" s="421"/>
      <c r="DD5" s="421"/>
      <c r="DE5" s="421"/>
      <c r="DF5" s="421"/>
      <c r="DG5" s="421"/>
      <c r="DH5" s="421"/>
      <c r="DI5" s="422"/>
    </row>
    <row r="6" spans="1:119" ht="18.75" customHeight="1" x14ac:dyDescent="0.15">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620024</v>
      </c>
      <c r="BO6" s="424"/>
      <c r="BP6" s="424"/>
      <c r="BQ6" s="424"/>
      <c r="BR6" s="424"/>
      <c r="BS6" s="424"/>
      <c r="BT6" s="424"/>
      <c r="BU6" s="425"/>
      <c r="BV6" s="423">
        <v>490533</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89.9</v>
      </c>
      <c r="CU6" s="567"/>
      <c r="CV6" s="567"/>
      <c r="CW6" s="567"/>
      <c r="CX6" s="567"/>
      <c r="CY6" s="567"/>
      <c r="CZ6" s="567"/>
      <c r="DA6" s="568"/>
      <c r="DB6" s="566">
        <v>97.1</v>
      </c>
      <c r="DC6" s="567"/>
      <c r="DD6" s="567"/>
      <c r="DE6" s="567"/>
      <c r="DF6" s="567"/>
      <c r="DG6" s="567"/>
      <c r="DH6" s="567"/>
      <c r="DI6" s="568"/>
    </row>
    <row r="7" spans="1:119" ht="18.75" customHeight="1" x14ac:dyDescent="0.15">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251856</v>
      </c>
      <c r="BO7" s="424"/>
      <c r="BP7" s="424"/>
      <c r="BQ7" s="424"/>
      <c r="BR7" s="424"/>
      <c r="BS7" s="424"/>
      <c r="BT7" s="424"/>
      <c r="BU7" s="425"/>
      <c r="BV7" s="423">
        <v>221660</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7420145</v>
      </c>
      <c r="CU7" s="424"/>
      <c r="CV7" s="424"/>
      <c r="CW7" s="424"/>
      <c r="CX7" s="424"/>
      <c r="CY7" s="424"/>
      <c r="CZ7" s="424"/>
      <c r="DA7" s="425"/>
      <c r="DB7" s="423">
        <v>7202737</v>
      </c>
      <c r="DC7" s="424"/>
      <c r="DD7" s="424"/>
      <c r="DE7" s="424"/>
      <c r="DF7" s="424"/>
      <c r="DG7" s="424"/>
      <c r="DH7" s="424"/>
      <c r="DI7" s="425"/>
    </row>
    <row r="8" spans="1:119" ht="18.75" customHeight="1" thickBot="1" x14ac:dyDescent="0.2">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102</v>
      </c>
      <c r="AV8" s="482"/>
      <c r="AW8" s="482"/>
      <c r="AX8" s="482"/>
      <c r="AY8" s="437" t="s">
        <v>110</v>
      </c>
      <c r="AZ8" s="438"/>
      <c r="BA8" s="438"/>
      <c r="BB8" s="438"/>
      <c r="BC8" s="438"/>
      <c r="BD8" s="438"/>
      <c r="BE8" s="438"/>
      <c r="BF8" s="438"/>
      <c r="BG8" s="438"/>
      <c r="BH8" s="438"/>
      <c r="BI8" s="438"/>
      <c r="BJ8" s="438"/>
      <c r="BK8" s="438"/>
      <c r="BL8" s="438"/>
      <c r="BM8" s="439"/>
      <c r="BN8" s="423">
        <v>368168</v>
      </c>
      <c r="BO8" s="424"/>
      <c r="BP8" s="424"/>
      <c r="BQ8" s="424"/>
      <c r="BR8" s="424"/>
      <c r="BS8" s="424"/>
      <c r="BT8" s="424"/>
      <c r="BU8" s="425"/>
      <c r="BV8" s="423">
        <v>268873</v>
      </c>
      <c r="BW8" s="424"/>
      <c r="BX8" s="424"/>
      <c r="BY8" s="424"/>
      <c r="BZ8" s="424"/>
      <c r="CA8" s="424"/>
      <c r="CB8" s="424"/>
      <c r="CC8" s="425"/>
      <c r="CD8" s="463" t="s">
        <v>111</v>
      </c>
      <c r="CE8" s="383"/>
      <c r="CF8" s="383"/>
      <c r="CG8" s="383"/>
      <c r="CH8" s="383"/>
      <c r="CI8" s="383"/>
      <c r="CJ8" s="383"/>
      <c r="CK8" s="383"/>
      <c r="CL8" s="383"/>
      <c r="CM8" s="383"/>
      <c r="CN8" s="383"/>
      <c r="CO8" s="383"/>
      <c r="CP8" s="383"/>
      <c r="CQ8" s="383"/>
      <c r="CR8" s="383"/>
      <c r="CS8" s="464"/>
      <c r="CT8" s="526">
        <v>0.32</v>
      </c>
      <c r="CU8" s="527"/>
      <c r="CV8" s="527"/>
      <c r="CW8" s="527"/>
      <c r="CX8" s="527"/>
      <c r="CY8" s="527"/>
      <c r="CZ8" s="527"/>
      <c r="DA8" s="528"/>
      <c r="DB8" s="526">
        <v>0.32</v>
      </c>
      <c r="DC8" s="527"/>
      <c r="DD8" s="527"/>
      <c r="DE8" s="527"/>
      <c r="DF8" s="527"/>
      <c r="DG8" s="527"/>
      <c r="DH8" s="527"/>
      <c r="DI8" s="528"/>
    </row>
    <row r="9" spans="1:119" ht="18.75" customHeight="1" thickBot="1" x14ac:dyDescent="0.2">
      <c r="A9" s="178"/>
      <c r="B9" s="555" t="s">
        <v>112</v>
      </c>
      <c r="C9" s="556"/>
      <c r="D9" s="556"/>
      <c r="E9" s="556"/>
      <c r="F9" s="556"/>
      <c r="G9" s="556"/>
      <c r="H9" s="556"/>
      <c r="I9" s="556"/>
      <c r="J9" s="556"/>
      <c r="K9" s="474"/>
      <c r="L9" s="557" t="s">
        <v>113</v>
      </c>
      <c r="M9" s="558"/>
      <c r="N9" s="558"/>
      <c r="O9" s="558"/>
      <c r="P9" s="558"/>
      <c r="Q9" s="559"/>
      <c r="R9" s="560">
        <v>15125</v>
      </c>
      <c r="S9" s="561"/>
      <c r="T9" s="561"/>
      <c r="U9" s="561"/>
      <c r="V9" s="562"/>
      <c r="W9" s="492" t="s">
        <v>114</v>
      </c>
      <c r="X9" s="493"/>
      <c r="Y9" s="493"/>
      <c r="Z9" s="493"/>
      <c r="AA9" s="493"/>
      <c r="AB9" s="493"/>
      <c r="AC9" s="493"/>
      <c r="AD9" s="493"/>
      <c r="AE9" s="493"/>
      <c r="AF9" s="493"/>
      <c r="AG9" s="493"/>
      <c r="AH9" s="493"/>
      <c r="AI9" s="493"/>
      <c r="AJ9" s="493"/>
      <c r="AK9" s="493"/>
      <c r="AL9" s="563"/>
      <c r="AM9" s="480" t="s">
        <v>115</v>
      </c>
      <c r="AN9" s="380"/>
      <c r="AO9" s="380"/>
      <c r="AP9" s="380"/>
      <c r="AQ9" s="380"/>
      <c r="AR9" s="380"/>
      <c r="AS9" s="380"/>
      <c r="AT9" s="381"/>
      <c r="AU9" s="481" t="s">
        <v>106</v>
      </c>
      <c r="AV9" s="482"/>
      <c r="AW9" s="482"/>
      <c r="AX9" s="482"/>
      <c r="AY9" s="437" t="s">
        <v>116</v>
      </c>
      <c r="AZ9" s="438"/>
      <c r="BA9" s="438"/>
      <c r="BB9" s="438"/>
      <c r="BC9" s="438"/>
      <c r="BD9" s="438"/>
      <c r="BE9" s="438"/>
      <c r="BF9" s="438"/>
      <c r="BG9" s="438"/>
      <c r="BH9" s="438"/>
      <c r="BI9" s="438"/>
      <c r="BJ9" s="438"/>
      <c r="BK9" s="438"/>
      <c r="BL9" s="438"/>
      <c r="BM9" s="439"/>
      <c r="BN9" s="423">
        <v>99295</v>
      </c>
      <c r="BO9" s="424"/>
      <c r="BP9" s="424"/>
      <c r="BQ9" s="424"/>
      <c r="BR9" s="424"/>
      <c r="BS9" s="424"/>
      <c r="BT9" s="424"/>
      <c r="BU9" s="425"/>
      <c r="BV9" s="423">
        <v>-67460</v>
      </c>
      <c r="BW9" s="424"/>
      <c r="BX9" s="424"/>
      <c r="BY9" s="424"/>
      <c r="BZ9" s="424"/>
      <c r="CA9" s="424"/>
      <c r="CB9" s="424"/>
      <c r="CC9" s="425"/>
      <c r="CD9" s="463" t="s">
        <v>117</v>
      </c>
      <c r="CE9" s="383"/>
      <c r="CF9" s="383"/>
      <c r="CG9" s="383"/>
      <c r="CH9" s="383"/>
      <c r="CI9" s="383"/>
      <c r="CJ9" s="383"/>
      <c r="CK9" s="383"/>
      <c r="CL9" s="383"/>
      <c r="CM9" s="383"/>
      <c r="CN9" s="383"/>
      <c r="CO9" s="383"/>
      <c r="CP9" s="383"/>
      <c r="CQ9" s="383"/>
      <c r="CR9" s="383"/>
      <c r="CS9" s="464"/>
      <c r="CT9" s="420">
        <v>13.4</v>
      </c>
      <c r="CU9" s="421"/>
      <c r="CV9" s="421"/>
      <c r="CW9" s="421"/>
      <c r="CX9" s="421"/>
      <c r="CY9" s="421"/>
      <c r="CZ9" s="421"/>
      <c r="DA9" s="422"/>
      <c r="DB9" s="420">
        <v>16.600000000000001</v>
      </c>
      <c r="DC9" s="421"/>
      <c r="DD9" s="421"/>
      <c r="DE9" s="421"/>
      <c r="DF9" s="421"/>
      <c r="DG9" s="421"/>
      <c r="DH9" s="421"/>
      <c r="DI9" s="422"/>
    </row>
    <row r="10" spans="1:119" ht="18.75" customHeight="1" thickBot="1" x14ac:dyDescent="0.2">
      <c r="A10" s="178"/>
      <c r="B10" s="555"/>
      <c r="C10" s="556"/>
      <c r="D10" s="556"/>
      <c r="E10" s="556"/>
      <c r="F10" s="556"/>
      <c r="G10" s="556"/>
      <c r="H10" s="556"/>
      <c r="I10" s="556"/>
      <c r="J10" s="556"/>
      <c r="K10" s="474"/>
      <c r="L10" s="379" t="s">
        <v>118</v>
      </c>
      <c r="M10" s="380"/>
      <c r="N10" s="380"/>
      <c r="O10" s="380"/>
      <c r="P10" s="380"/>
      <c r="Q10" s="381"/>
      <c r="R10" s="376">
        <v>16337</v>
      </c>
      <c r="S10" s="377"/>
      <c r="T10" s="377"/>
      <c r="U10" s="377"/>
      <c r="V10" s="436"/>
      <c r="W10" s="564"/>
      <c r="X10" s="374"/>
      <c r="Y10" s="374"/>
      <c r="Z10" s="374"/>
      <c r="AA10" s="374"/>
      <c r="AB10" s="374"/>
      <c r="AC10" s="374"/>
      <c r="AD10" s="374"/>
      <c r="AE10" s="374"/>
      <c r="AF10" s="374"/>
      <c r="AG10" s="374"/>
      <c r="AH10" s="374"/>
      <c r="AI10" s="374"/>
      <c r="AJ10" s="374"/>
      <c r="AK10" s="374"/>
      <c r="AL10" s="565"/>
      <c r="AM10" s="480" t="s">
        <v>119</v>
      </c>
      <c r="AN10" s="380"/>
      <c r="AO10" s="380"/>
      <c r="AP10" s="380"/>
      <c r="AQ10" s="380"/>
      <c r="AR10" s="380"/>
      <c r="AS10" s="380"/>
      <c r="AT10" s="381"/>
      <c r="AU10" s="481" t="s">
        <v>120</v>
      </c>
      <c r="AV10" s="482"/>
      <c r="AW10" s="482"/>
      <c r="AX10" s="482"/>
      <c r="AY10" s="437" t="s">
        <v>121</v>
      </c>
      <c r="AZ10" s="438"/>
      <c r="BA10" s="438"/>
      <c r="BB10" s="438"/>
      <c r="BC10" s="438"/>
      <c r="BD10" s="438"/>
      <c r="BE10" s="438"/>
      <c r="BF10" s="438"/>
      <c r="BG10" s="438"/>
      <c r="BH10" s="438"/>
      <c r="BI10" s="438"/>
      <c r="BJ10" s="438"/>
      <c r="BK10" s="438"/>
      <c r="BL10" s="438"/>
      <c r="BM10" s="439"/>
      <c r="BN10" s="423">
        <v>43722</v>
      </c>
      <c r="BO10" s="424"/>
      <c r="BP10" s="424"/>
      <c r="BQ10" s="424"/>
      <c r="BR10" s="424"/>
      <c r="BS10" s="424"/>
      <c r="BT10" s="424"/>
      <c r="BU10" s="425"/>
      <c r="BV10" s="423">
        <v>35840</v>
      </c>
      <c r="BW10" s="424"/>
      <c r="BX10" s="424"/>
      <c r="BY10" s="424"/>
      <c r="BZ10" s="424"/>
      <c r="CA10" s="424"/>
      <c r="CB10" s="424"/>
      <c r="CC10" s="425"/>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5"/>
      <c r="C11" s="556"/>
      <c r="D11" s="556"/>
      <c r="E11" s="556"/>
      <c r="F11" s="556"/>
      <c r="G11" s="556"/>
      <c r="H11" s="556"/>
      <c r="I11" s="556"/>
      <c r="J11" s="556"/>
      <c r="K11" s="474"/>
      <c r="L11" s="384" t="s">
        <v>123</v>
      </c>
      <c r="M11" s="385"/>
      <c r="N11" s="385"/>
      <c r="O11" s="385"/>
      <c r="P11" s="385"/>
      <c r="Q11" s="386"/>
      <c r="R11" s="552" t="s">
        <v>124</v>
      </c>
      <c r="S11" s="553"/>
      <c r="T11" s="553"/>
      <c r="U11" s="553"/>
      <c r="V11" s="554"/>
      <c r="W11" s="564"/>
      <c r="X11" s="374"/>
      <c r="Y11" s="374"/>
      <c r="Z11" s="374"/>
      <c r="AA11" s="374"/>
      <c r="AB11" s="374"/>
      <c r="AC11" s="374"/>
      <c r="AD11" s="374"/>
      <c r="AE11" s="374"/>
      <c r="AF11" s="374"/>
      <c r="AG11" s="374"/>
      <c r="AH11" s="374"/>
      <c r="AI11" s="374"/>
      <c r="AJ11" s="374"/>
      <c r="AK11" s="374"/>
      <c r="AL11" s="565"/>
      <c r="AM11" s="480" t="s">
        <v>125</v>
      </c>
      <c r="AN11" s="380"/>
      <c r="AO11" s="380"/>
      <c r="AP11" s="380"/>
      <c r="AQ11" s="380"/>
      <c r="AR11" s="380"/>
      <c r="AS11" s="380"/>
      <c r="AT11" s="381"/>
      <c r="AU11" s="481" t="s">
        <v>126</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15">
      <c r="A12" s="178"/>
      <c r="B12" s="529" t="s">
        <v>130</v>
      </c>
      <c r="C12" s="530"/>
      <c r="D12" s="530"/>
      <c r="E12" s="530"/>
      <c r="F12" s="530"/>
      <c r="G12" s="530"/>
      <c r="H12" s="530"/>
      <c r="I12" s="530"/>
      <c r="J12" s="530"/>
      <c r="K12" s="531"/>
      <c r="L12" s="538" t="s">
        <v>131</v>
      </c>
      <c r="M12" s="539"/>
      <c r="N12" s="539"/>
      <c r="O12" s="539"/>
      <c r="P12" s="539"/>
      <c r="Q12" s="540"/>
      <c r="R12" s="541">
        <v>15452</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94</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186700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129</v>
      </c>
      <c r="CU12" s="527"/>
      <c r="CV12" s="527"/>
      <c r="CW12" s="527"/>
      <c r="CX12" s="527"/>
      <c r="CY12" s="527"/>
      <c r="CZ12" s="527"/>
      <c r="DA12" s="528"/>
      <c r="DB12" s="526" t="s">
        <v>129</v>
      </c>
      <c r="DC12" s="527"/>
      <c r="DD12" s="527"/>
      <c r="DE12" s="527"/>
      <c r="DF12" s="527"/>
      <c r="DG12" s="527"/>
      <c r="DH12" s="527"/>
      <c r="DI12" s="528"/>
    </row>
    <row r="13" spans="1:119" ht="18.75" customHeight="1" x14ac:dyDescent="0.15">
      <c r="A13" s="178"/>
      <c r="B13" s="532"/>
      <c r="C13" s="533"/>
      <c r="D13" s="533"/>
      <c r="E13" s="533"/>
      <c r="F13" s="533"/>
      <c r="G13" s="533"/>
      <c r="H13" s="533"/>
      <c r="I13" s="533"/>
      <c r="J13" s="533"/>
      <c r="K13" s="534"/>
      <c r="L13" s="187"/>
      <c r="M13" s="507" t="s">
        <v>137</v>
      </c>
      <c r="N13" s="508"/>
      <c r="O13" s="508"/>
      <c r="P13" s="508"/>
      <c r="Q13" s="509"/>
      <c r="R13" s="510">
        <v>15178</v>
      </c>
      <c r="S13" s="511"/>
      <c r="T13" s="511"/>
      <c r="U13" s="511"/>
      <c r="V13" s="512"/>
      <c r="W13" s="513" t="s">
        <v>138</v>
      </c>
      <c r="X13" s="409"/>
      <c r="Y13" s="409"/>
      <c r="Z13" s="409"/>
      <c r="AA13" s="409"/>
      <c r="AB13" s="410"/>
      <c r="AC13" s="376">
        <v>1970</v>
      </c>
      <c r="AD13" s="377"/>
      <c r="AE13" s="377"/>
      <c r="AF13" s="377"/>
      <c r="AG13" s="378"/>
      <c r="AH13" s="376">
        <v>2117</v>
      </c>
      <c r="AI13" s="377"/>
      <c r="AJ13" s="377"/>
      <c r="AK13" s="377"/>
      <c r="AL13" s="436"/>
      <c r="AM13" s="480" t="s">
        <v>139</v>
      </c>
      <c r="AN13" s="380"/>
      <c r="AO13" s="380"/>
      <c r="AP13" s="380"/>
      <c r="AQ13" s="380"/>
      <c r="AR13" s="380"/>
      <c r="AS13" s="380"/>
      <c r="AT13" s="381"/>
      <c r="AU13" s="481" t="s">
        <v>126</v>
      </c>
      <c r="AV13" s="482"/>
      <c r="AW13" s="482"/>
      <c r="AX13" s="482"/>
      <c r="AY13" s="437" t="s">
        <v>140</v>
      </c>
      <c r="AZ13" s="438"/>
      <c r="BA13" s="438"/>
      <c r="BB13" s="438"/>
      <c r="BC13" s="438"/>
      <c r="BD13" s="438"/>
      <c r="BE13" s="438"/>
      <c r="BF13" s="438"/>
      <c r="BG13" s="438"/>
      <c r="BH13" s="438"/>
      <c r="BI13" s="438"/>
      <c r="BJ13" s="438"/>
      <c r="BK13" s="438"/>
      <c r="BL13" s="438"/>
      <c r="BM13" s="439"/>
      <c r="BN13" s="423">
        <v>143017</v>
      </c>
      <c r="BO13" s="424"/>
      <c r="BP13" s="424"/>
      <c r="BQ13" s="424"/>
      <c r="BR13" s="424"/>
      <c r="BS13" s="424"/>
      <c r="BT13" s="424"/>
      <c r="BU13" s="425"/>
      <c r="BV13" s="423">
        <v>-218320</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9.6999999999999993</v>
      </c>
      <c r="CU13" s="421"/>
      <c r="CV13" s="421"/>
      <c r="CW13" s="421"/>
      <c r="CX13" s="421"/>
      <c r="CY13" s="421"/>
      <c r="CZ13" s="421"/>
      <c r="DA13" s="422"/>
      <c r="DB13" s="420">
        <v>10.7</v>
      </c>
      <c r="DC13" s="421"/>
      <c r="DD13" s="421"/>
      <c r="DE13" s="421"/>
      <c r="DF13" s="421"/>
      <c r="DG13" s="421"/>
      <c r="DH13" s="421"/>
      <c r="DI13" s="422"/>
    </row>
    <row r="14" spans="1:119" ht="18.75" customHeight="1" thickBot="1" x14ac:dyDescent="0.2">
      <c r="A14" s="178"/>
      <c r="B14" s="532"/>
      <c r="C14" s="533"/>
      <c r="D14" s="533"/>
      <c r="E14" s="533"/>
      <c r="F14" s="533"/>
      <c r="G14" s="533"/>
      <c r="H14" s="533"/>
      <c r="I14" s="533"/>
      <c r="J14" s="533"/>
      <c r="K14" s="534"/>
      <c r="L14" s="497" t="s">
        <v>142</v>
      </c>
      <c r="M14" s="550"/>
      <c r="N14" s="550"/>
      <c r="O14" s="550"/>
      <c r="P14" s="550"/>
      <c r="Q14" s="551"/>
      <c r="R14" s="510">
        <v>15725</v>
      </c>
      <c r="S14" s="511"/>
      <c r="T14" s="511"/>
      <c r="U14" s="511"/>
      <c r="V14" s="512"/>
      <c r="W14" s="514"/>
      <c r="X14" s="412"/>
      <c r="Y14" s="412"/>
      <c r="Z14" s="412"/>
      <c r="AA14" s="412"/>
      <c r="AB14" s="413"/>
      <c r="AC14" s="503">
        <v>24.9</v>
      </c>
      <c r="AD14" s="504"/>
      <c r="AE14" s="504"/>
      <c r="AF14" s="504"/>
      <c r="AG14" s="505"/>
      <c r="AH14" s="503">
        <v>25</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6.5</v>
      </c>
      <c r="CU14" s="521"/>
      <c r="CV14" s="521"/>
      <c r="CW14" s="521"/>
      <c r="CX14" s="521"/>
      <c r="CY14" s="521"/>
      <c r="CZ14" s="521"/>
      <c r="DA14" s="522"/>
      <c r="DB14" s="520">
        <v>13</v>
      </c>
      <c r="DC14" s="521"/>
      <c r="DD14" s="521"/>
      <c r="DE14" s="521"/>
      <c r="DF14" s="521"/>
      <c r="DG14" s="521"/>
      <c r="DH14" s="521"/>
      <c r="DI14" s="522"/>
    </row>
    <row r="15" spans="1:119" ht="18.75" customHeight="1" x14ac:dyDescent="0.15">
      <c r="A15" s="178"/>
      <c r="B15" s="532"/>
      <c r="C15" s="533"/>
      <c r="D15" s="533"/>
      <c r="E15" s="533"/>
      <c r="F15" s="533"/>
      <c r="G15" s="533"/>
      <c r="H15" s="533"/>
      <c r="I15" s="533"/>
      <c r="J15" s="533"/>
      <c r="K15" s="534"/>
      <c r="L15" s="187"/>
      <c r="M15" s="507" t="s">
        <v>137</v>
      </c>
      <c r="N15" s="508"/>
      <c r="O15" s="508"/>
      <c r="P15" s="508"/>
      <c r="Q15" s="509"/>
      <c r="R15" s="510">
        <v>15425</v>
      </c>
      <c r="S15" s="511"/>
      <c r="T15" s="511"/>
      <c r="U15" s="511"/>
      <c r="V15" s="512"/>
      <c r="W15" s="513" t="s">
        <v>144</v>
      </c>
      <c r="X15" s="409"/>
      <c r="Y15" s="409"/>
      <c r="Z15" s="409"/>
      <c r="AA15" s="409"/>
      <c r="AB15" s="410"/>
      <c r="AC15" s="376">
        <v>1639</v>
      </c>
      <c r="AD15" s="377"/>
      <c r="AE15" s="377"/>
      <c r="AF15" s="377"/>
      <c r="AG15" s="378"/>
      <c r="AH15" s="376">
        <v>1807</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2048263</v>
      </c>
      <c r="BO15" s="453"/>
      <c r="BP15" s="453"/>
      <c r="BQ15" s="453"/>
      <c r="BR15" s="453"/>
      <c r="BS15" s="453"/>
      <c r="BT15" s="453"/>
      <c r="BU15" s="454"/>
      <c r="BV15" s="452">
        <v>2119579</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20.7</v>
      </c>
      <c r="AD16" s="504"/>
      <c r="AE16" s="504"/>
      <c r="AF16" s="504"/>
      <c r="AG16" s="505"/>
      <c r="AH16" s="503">
        <v>21.4</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6624995</v>
      </c>
      <c r="BO16" s="424"/>
      <c r="BP16" s="424"/>
      <c r="BQ16" s="424"/>
      <c r="BR16" s="424"/>
      <c r="BS16" s="424"/>
      <c r="BT16" s="424"/>
      <c r="BU16" s="425"/>
      <c r="BV16" s="423">
        <v>6435014</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
      <c r="A17" s="178"/>
      <c r="B17" s="535"/>
      <c r="C17" s="536"/>
      <c r="D17" s="536"/>
      <c r="E17" s="536"/>
      <c r="F17" s="536"/>
      <c r="G17" s="536"/>
      <c r="H17" s="536"/>
      <c r="I17" s="536"/>
      <c r="J17" s="536"/>
      <c r="K17" s="537"/>
      <c r="L17" s="192"/>
      <c r="M17" s="516" t="s">
        <v>150</v>
      </c>
      <c r="N17" s="517"/>
      <c r="O17" s="517"/>
      <c r="P17" s="517"/>
      <c r="Q17" s="518"/>
      <c r="R17" s="500" t="s">
        <v>151</v>
      </c>
      <c r="S17" s="501"/>
      <c r="T17" s="501"/>
      <c r="U17" s="501"/>
      <c r="V17" s="502"/>
      <c r="W17" s="513" t="s">
        <v>152</v>
      </c>
      <c r="X17" s="409"/>
      <c r="Y17" s="409"/>
      <c r="Z17" s="409"/>
      <c r="AA17" s="409"/>
      <c r="AB17" s="410"/>
      <c r="AC17" s="376">
        <v>4310</v>
      </c>
      <c r="AD17" s="377"/>
      <c r="AE17" s="377"/>
      <c r="AF17" s="377"/>
      <c r="AG17" s="378"/>
      <c r="AH17" s="376">
        <v>4537</v>
      </c>
      <c r="AI17" s="377"/>
      <c r="AJ17" s="377"/>
      <c r="AK17" s="377"/>
      <c r="AL17" s="436"/>
      <c r="AM17" s="480"/>
      <c r="AN17" s="380"/>
      <c r="AO17" s="380"/>
      <c r="AP17" s="380"/>
      <c r="AQ17" s="380"/>
      <c r="AR17" s="380"/>
      <c r="AS17" s="380"/>
      <c r="AT17" s="381"/>
      <c r="AU17" s="481"/>
      <c r="AV17" s="482"/>
      <c r="AW17" s="482"/>
      <c r="AX17" s="482"/>
      <c r="AY17" s="437" t="s">
        <v>153</v>
      </c>
      <c r="AZ17" s="438"/>
      <c r="BA17" s="438"/>
      <c r="BB17" s="438"/>
      <c r="BC17" s="438"/>
      <c r="BD17" s="438"/>
      <c r="BE17" s="438"/>
      <c r="BF17" s="438"/>
      <c r="BG17" s="438"/>
      <c r="BH17" s="438"/>
      <c r="BI17" s="438"/>
      <c r="BJ17" s="438"/>
      <c r="BK17" s="438"/>
      <c r="BL17" s="438"/>
      <c r="BM17" s="439"/>
      <c r="BN17" s="423">
        <v>2552750</v>
      </c>
      <c r="BO17" s="424"/>
      <c r="BP17" s="424"/>
      <c r="BQ17" s="424"/>
      <c r="BR17" s="424"/>
      <c r="BS17" s="424"/>
      <c r="BT17" s="424"/>
      <c r="BU17" s="425"/>
      <c r="BV17" s="423">
        <v>2645860</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
      <c r="A18" s="178"/>
      <c r="B18" s="473" t="s">
        <v>154</v>
      </c>
      <c r="C18" s="474"/>
      <c r="D18" s="474"/>
      <c r="E18" s="475"/>
      <c r="F18" s="475"/>
      <c r="G18" s="475"/>
      <c r="H18" s="475"/>
      <c r="I18" s="475"/>
      <c r="J18" s="475"/>
      <c r="K18" s="475"/>
      <c r="L18" s="476">
        <v>278.14</v>
      </c>
      <c r="M18" s="476"/>
      <c r="N18" s="476"/>
      <c r="O18" s="476"/>
      <c r="P18" s="476"/>
      <c r="Q18" s="476"/>
      <c r="R18" s="477"/>
      <c r="S18" s="477"/>
      <c r="T18" s="477"/>
      <c r="U18" s="477"/>
      <c r="V18" s="478"/>
      <c r="W18" s="494"/>
      <c r="X18" s="495"/>
      <c r="Y18" s="495"/>
      <c r="Z18" s="495"/>
      <c r="AA18" s="495"/>
      <c r="AB18" s="519"/>
      <c r="AC18" s="393">
        <v>54.4</v>
      </c>
      <c r="AD18" s="394"/>
      <c r="AE18" s="394"/>
      <c r="AF18" s="394"/>
      <c r="AG18" s="479"/>
      <c r="AH18" s="393">
        <v>53.6</v>
      </c>
      <c r="AI18" s="394"/>
      <c r="AJ18" s="394"/>
      <c r="AK18" s="394"/>
      <c r="AL18" s="395"/>
      <c r="AM18" s="480"/>
      <c r="AN18" s="380"/>
      <c r="AO18" s="380"/>
      <c r="AP18" s="380"/>
      <c r="AQ18" s="380"/>
      <c r="AR18" s="380"/>
      <c r="AS18" s="380"/>
      <c r="AT18" s="381"/>
      <c r="AU18" s="481"/>
      <c r="AV18" s="482"/>
      <c r="AW18" s="482"/>
      <c r="AX18" s="482"/>
      <c r="AY18" s="437" t="s">
        <v>155</v>
      </c>
      <c r="AZ18" s="438"/>
      <c r="BA18" s="438"/>
      <c r="BB18" s="438"/>
      <c r="BC18" s="438"/>
      <c r="BD18" s="438"/>
      <c r="BE18" s="438"/>
      <c r="BF18" s="438"/>
      <c r="BG18" s="438"/>
      <c r="BH18" s="438"/>
      <c r="BI18" s="438"/>
      <c r="BJ18" s="438"/>
      <c r="BK18" s="438"/>
      <c r="BL18" s="438"/>
      <c r="BM18" s="439"/>
      <c r="BN18" s="423">
        <v>6531223</v>
      </c>
      <c r="BO18" s="424"/>
      <c r="BP18" s="424"/>
      <c r="BQ18" s="424"/>
      <c r="BR18" s="424"/>
      <c r="BS18" s="424"/>
      <c r="BT18" s="424"/>
      <c r="BU18" s="425"/>
      <c r="BV18" s="423">
        <v>6747666</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
      <c r="A19" s="178"/>
      <c r="B19" s="473" t="s">
        <v>156</v>
      </c>
      <c r="C19" s="474"/>
      <c r="D19" s="474"/>
      <c r="E19" s="475"/>
      <c r="F19" s="475"/>
      <c r="G19" s="475"/>
      <c r="H19" s="475"/>
      <c r="I19" s="475"/>
      <c r="J19" s="475"/>
      <c r="K19" s="475"/>
      <c r="L19" s="483">
        <v>54</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157</v>
      </c>
      <c r="AZ19" s="438"/>
      <c r="BA19" s="438"/>
      <c r="BB19" s="438"/>
      <c r="BC19" s="438"/>
      <c r="BD19" s="438"/>
      <c r="BE19" s="438"/>
      <c r="BF19" s="438"/>
      <c r="BG19" s="438"/>
      <c r="BH19" s="438"/>
      <c r="BI19" s="438"/>
      <c r="BJ19" s="438"/>
      <c r="BK19" s="438"/>
      <c r="BL19" s="438"/>
      <c r="BM19" s="439"/>
      <c r="BN19" s="423">
        <v>9405045</v>
      </c>
      <c r="BO19" s="424"/>
      <c r="BP19" s="424"/>
      <c r="BQ19" s="424"/>
      <c r="BR19" s="424"/>
      <c r="BS19" s="424"/>
      <c r="BT19" s="424"/>
      <c r="BU19" s="425"/>
      <c r="BV19" s="423">
        <v>8383390</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
      <c r="A20" s="178"/>
      <c r="B20" s="473" t="s">
        <v>158</v>
      </c>
      <c r="C20" s="474"/>
      <c r="D20" s="474"/>
      <c r="E20" s="475"/>
      <c r="F20" s="475"/>
      <c r="G20" s="475"/>
      <c r="H20" s="475"/>
      <c r="I20" s="475"/>
      <c r="J20" s="475"/>
      <c r="K20" s="475"/>
      <c r="L20" s="483">
        <v>6085</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
      <c r="A21" s="178"/>
      <c r="B21" s="470" t="s">
        <v>159</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15">
      <c r="A22" s="178"/>
      <c r="B22" s="399" t="s">
        <v>160</v>
      </c>
      <c r="C22" s="400"/>
      <c r="D22" s="401"/>
      <c r="E22" s="408" t="s">
        <v>1</v>
      </c>
      <c r="F22" s="409"/>
      <c r="G22" s="409"/>
      <c r="H22" s="409"/>
      <c r="I22" s="409"/>
      <c r="J22" s="409"/>
      <c r="K22" s="410"/>
      <c r="L22" s="408" t="s">
        <v>161</v>
      </c>
      <c r="M22" s="409"/>
      <c r="N22" s="409"/>
      <c r="O22" s="409"/>
      <c r="P22" s="410"/>
      <c r="Q22" s="414" t="s">
        <v>162</v>
      </c>
      <c r="R22" s="415"/>
      <c r="S22" s="415"/>
      <c r="T22" s="415"/>
      <c r="U22" s="415"/>
      <c r="V22" s="416"/>
      <c r="W22" s="465" t="s">
        <v>163</v>
      </c>
      <c r="X22" s="400"/>
      <c r="Y22" s="401"/>
      <c r="Z22" s="408" t="s">
        <v>1</v>
      </c>
      <c r="AA22" s="409"/>
      <c r="AB22" s="409"/>
      <c r="AC22" s="409"/>
      <c r="AD22" s="409"/>
      <c r="AE22" s="409"/>
      <c r="AF22" s="409"/>
      <c r="AG22" s="410"/>
      <c r="AH22" s="426" t="s">
        <v>164</v>
      </c>
      <c r="AI22" s="409"/>
      <c r="AJ22" s="409"/>
      <c r="AK22" s="409"/>
      <c r="AL22" s="410"/>
      <c r="AM22" s="426" t="s">
        <v>165</v>
      </c>
      <c r="AN22" s="427"/>
      <c r="AO22" s="427"/>
      <c r="AP22" s="427"/>
      <c r="AQ22" s="427"/>
      <c r="AR22" s="428"/>
      <c r="AS22" s="414" t="s">
        <v>162</v>
      </c>
      <c r="AT22" s="415"/>
      <c r="AU22" s="415"/>
      <c r="AV22" s="415"/>
      <c r="AW22" s="415"/>
      <c r="AX22" s="432"/>
      <c r="AY22" s="449" t="s">
        <v>166</v>
      </c>
      <c r="AZ22" s="450"/>
      <c r="BA22" s="450"/>
      <c r="BB22" s="450"/>
      <c r="BC22" s="450"/>
      <c r="BD22" s="450"/>
      <c r="BE22" s="450"/>
      <c r="BF22" s="450"/>
      <c r="BG22" s="450"/>
      <c r="BH22" s="450"/>
      <c r="BI22" s="450"/>
      <c r="BJ22" s="450"/>
      <c r="BK22" s="450"/>
      <c r="BL22" s="450"/>
      <c r="BM22" s="451"/>
      <c r="BN22" s="452">
        <v>10917826</v>
      </c>
      <c r="BO22" s="453"/>
      <c r="BP22" s="453"/>
      <c r="BQ22" s="453"/>
      <c r="BR22" s="453"/>
      <c r="BS22" s="453"/>
      <c r="BT22" s="453"/>
      <c r="BU22" s="454"/>
      <c r="BV22" s="452">
        <v>10674242</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15">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167</v>
      </c>
      <c r="AZ23" s="438"/>
      <c r="BA23" s="438"/>
      <c r="BB23" s="438"/>
      <c r="BC23" s="438"/>
      <c r="BD23" s="438"/>
      <c r="BE23" s="438"/>
      <c r="BF23" s="438"/>
      <c r="BG23" s="438"/>
      <c r="BH23" s="438"/>
      <c r="BI23" s="438"/>
      <c r="BJ23" s="438"/>
      <c r="BK23" s="438"/>
      <c r="BL23" s="438"/>
      <c r="BM23" s="439"/>
      <c r="BN23" s="423">
        <v>8851027</v>
      </c>
      <c r="BO23" s="424"/>
      <c r="BP23" s="424"/>
      <c r="BQ23" s="424"/>
      <c r="BR23" s="424"/>
      <c r="BS23" s="424"/>
      <c r="BT23" s="424"/>
      <c r="BU23" s="425"/>
      <c r="BV23" s="423">
        <v>9235542</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
      <c r="A24" s="178"/>
      <c r="B24" s="402"/>
      <c r="C24" s="403"/>
      <c r="D24" s="404"/>
      <c r="E24" s="379" t="s">
        <v>168</v>
      </c>
      <c r="F24" s="380"/>
      <c r="G24" s="380"/>
      <c r="H24" s="380"/>
      <c r="I24" s="380"/>
      <c r="J24" s="380"/>
      <c r="K24" s="381"/>
      <c r="L24" s="376">
        <v>1</v>
      </c>
      <c r="M24" s="377"/>
      <c r="N24" s="377"/>
      <c r="O24" s="377"/>
      <c r="P24" s="378"/>
      <c r="Q24" s="376">
        <v>7000</v>
      </c>
      <c r="R24" s="377"/>
      <c r="S24" s="377"/>
      <c r="T24" s="377"/>
      <c r="U24" s="377"/>
      <c r="V24" s="378"/>
      <c r="W24" s="466"/>
      <c r="X24" s="403"/>
      <c r="Y24" s="404"/>
      <c r="Z24" s="379" t="s">
        <v>169</v>
      </c>
      <c r="AA24" s="380"/>
      <c r="AB24" s="380"/>
      <c r="AC24" s="380"/>
      <c r="AD24" s="380"/>
      <c r="AE24" s="380"/>
      <c r="AF24" s="380"/>
      <c r="AG24" s="381"/>
      <c r="AH24" s="376">
        <v>168</v>
      </c>
      <c r="AI24" s="377"/>
      <c r="AJ24" s="377"/>
      <c r="AK24" s="377"/>
      <c r="AL24" s="378"/>
      <c r="AM24" s="376">
        <v>538776</v>
      </c>
      <c r="AN24" s="377"/>
      <c r="AO24" s="377"/>
      <c r="AP24" s="377"/>
      <c r="AQ24" s="377"/>
      <c r="AR24" s="378"/>
      <c r="AS24" s="376">
        <v>3207</v>
      </c>
      <c r="AT24" s="377"/>
      <c r="AU24" s="377"/>
      <c r="AV24" s="377"/>
      <c r="AW24" s="377"/>
      <c r="AX24" s="436"/>
      <c r="AY24" s="396" t="s">
        <v>170</v>
      </c>
      <c r="AZ24" s="397"/>
      <c r="BA24" s="397"/>
      <c r="BB24" s="397"/>
      <c r="BC24" s="397"/>
      <c r="BD24" s="397"/>
      <c r="BE24" s="397"/>
      <c r="BF24" s="397"/>
      <c r="BG24" s="397"/>
      <c r="BH24" s="397"/>
      <c r="BI24" s="397"/>
      <c r="BJ24" s="397"/>
      <c r="BK24" s="397"/>
      <c r="BL24" s="397"/>
      <c r="BM24" s="398"/>
      <c r="BN24" s="423">
        <v>6305108</v>
      </c>
      <c r="BO24" s="424"/>
      <c r="BP24" s="424"/>
      <c r="BQ24" s="424"/>
      <c r="BR24" s="424"/>
      <c r="BS24" s="424"/>
      <c r="BT24" s="424"/>
      <c r="BU24" s="425"/>
      <c r="BV24" s="423">
        <v>5867169</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15">
      <c r="A25" s="178"/>
      <c r="B25" s="402"/>
      <c r="C25" s="403"/>
      <c r="D25" s="404"/>
      <c r="E25" s="379" t="s">
        <v>171</v>
      </c>
      <c r="F25" s="380"/>
      <c r="G25" s="380"/>
      <c r="H25" s="380"/>
      <c r="I25" s="380"/>
      <c r="J25" s="380"/>
      <c r="K25" s="381"/>
      <c r="L25" s="376">
        <v>1</v>
      </c>
      <c r="M25" s="377"/>
      <c r="N25" s="377"/>
      <c r="O25" s="377"/>
      <c r="P25" s="378"/>
      <c r="Q25" s="376">
        <v>5950</v>
      </c>
      <c r="R25" s="377"/>
      <c r="S25" s="377"/>
      <c r="T25" s="377"/>
      <c r="U25" s="377"/>
      <c r="V25" s="378"/>
      <c r="W25" s="466"/>
      <c r="X25" s="403"/>
      <c r="Y25" s="404"/>
      <c r="Z25" s="379" t="s">
        <v>172</v>
      </c>
      <c r="AA25" s="380"/>
      <c r="AB25" s="380"/>
      <c r="AC25" s="380"/>
      <c r="AD25" s="380"/>
      <c r="AE25" s="380"/>
      <c r="AF25" s="380"/>
      <c r="AG25" s="381"/>
      <c r="AH25" s="376" t="s">
        <v>129</v>
      </c>
      <c r="AI25" s="377"/>
      <c r="AJ25" s="377"/>
      <c r="AK25" s="377"/>
      <c r="AL25" s="378"/>
      <c r="AM25" s="376" t="s">
        <v>173</v>
      </c>
      <c r="AN25" s="377"/>
      <c r="AO25" s="377"/>
      <c r="AP25" s="377"/>
      <c r="AQ25" s="377"/>
      <c r="AR25" s="378"/>
      <c r="AS25" s="376" t="s">
        <v>129</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1202755</v>
      </c>
      <c r="BO25" s="453"/>
      <c r="BP25" s="453"/>
      <c r="BQ25" s="453"/>
      <c r="BR25" s="453"/>
      <c r="BS25" s="453"/>
      <c r="BT25" s="453"/>
      <c r="BU25" s="454"/>
      <c r="BV25" s="452">
        <v>1540463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15">
      <c r="A26" s="178"/>
      <c r="B26" s="402"/>
      <c r="C26" s="403"/>
      <c r="D26" s="404"/>
      <c r="E26" s="379" t="s">
        <v>175</v>
      </c>
      <c r="F26" s="380"/>
      <c r="G26" s="380"/>
      <c r="H26" s="380"/>
      <c r="I26" s="380"/>
      <c r="J26" s="380"/>
      <c r="K26" s="381"/>
      <c r="L26" s="376">
        <v>1</v>
      </c>
      <c r="M26" s="377"/>
      <c r="N26" s="377"/>
      <c r="O26" s="377"/>
      <c r="P26" s="378"/>
      <c r="Q26" s="376">
        <v>5480</v>
      </c>
      <c r="R26" s="377"/>
      <c r="S26" s="377"/>
      <c r="T26" s="377"/>
      <c r="U26" s="377"/>
      <c r="V26" s="378"/>
      <c r="W26" s="466"/>
      <c r="X26" s="403"/>
      <c r="Y26" s="404"/>
      <c r="Z26" s="379" t="s">
        <v>176</v>
      </c>
      <c r="AA26" s="434"/>
      <c r="AB26" s="434"/>
      <c r="AC26" s="434"/>
      <c r="AD26" s="434"/>
      <c r="AE26" s="434"/>
      <c r="AF26" s="434"/>
      <c r="AG26" s="435"/>
      <c r="AH26" s="376">
        <v>2</v>
      </c>
      <c r="AI26" s="377"/>
      <c r="AJ26" s="377"/>
      <c r="AK26" s="377"/>
      <c r="AL26" s="378"/>
      <c r="AM26" s="376" t="s">
        <v>177</v>
      </c>
      <c r="AN26" s="377"/>
      <c r="AO26" s="377"/>
      <c r="AP26" s="377"/>
      <c r="AQ26" s="377"/>
      <c r="AR26" s="378"/>
      <c r="AS26" s="376" t="s">
        <v>177</v>
      </c>
      <c r="AT26" s="377"/>
      <c r="AU26" s="377"/>
      <c r="AV26" s="377"/>
      <c r="AW26" s="377"/>
      <c r="AX26" s="436"/>
      <c r="AY26" s="463" t="s">
        <v>178</v>
      </c>
      <c r="AZ26" s="383"/>
      <c r="BA26" s="383"/>
      <c r="BB26" s="383"/>
      <c r="BC26" s="383"/>
      <c r="BD26" s="383"/>
      <c r="BE26" s="383"/>
      <c r="BF26" s="383"/>
      <c r="BG26" s="383"/>
      <c r="BH26" s="383"/>
      <c r="BI26" s="383"/>
      <c r="BJ26" s="383"/>
      <c r="BK26" s="383"/>
      <c r="BL26" s="383"/>
      <c r="BM26" s="464"/>
      <c r="BN26" s="423" t="s">
        <v>173</v>
      </c>
      <c r="BO26" s="424"/>
      <c r="BP26" s="424"/>
      <c r="BQ26" s="424"/>
      <c r="BR26" s="424"/>
      <c r="BS26" s="424"/>
      <c r="BT26" s="424"/>
      <c r="BU26" s="425"/>
      <c r="BV26" s="423" t="s">
        <v>129</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
      <c r="A27" s="178"/>
      <c r="B27" s="402"/>
      <c r="C27" s="403"/>
      <c r="D27" s="404"/>
      <c r="E27" s="379" t="s">
        <v>179</v>
      </c>
      <c r="F27" s="380"/>
      <c r="G27" s="380"/>
      <c r="H27" s="380"/>
      <c r="I27" s="380"/>
      <c r="J27" s="380"/>
      <c r="K27" s="381"/>
      <c r="L27" s="376">
        <v>1</v>
      </c>
      <c r="M27" s="377"/>
      <c r="N27" s="377"/>
      <c r="O27" s="377"/>
      <c r="P27" s="378"/>
      <c r="Q27" s="376">
        <v>3140</v>
      </c>
      <c r="R27" s="377"/>
      <c r="S27" s="377"/>
      <c r="T27" s="377"/>
      <c r="U27" s="377"/>
      <c r="V27" s="378"/>
      <c r="W27" s="466"/>
      <c r="X27" s="403"/>
      <c r="Y27" s="404"/>
      <c r="Z27" s="379" t="s">
        <v>180</v>
      </c>
      <c r="AA27" s="380"/>
      <c r="AB27" s="380"/>
      <c r="AC27" s="380"/>
      <c r="AD27" s="380"/>
      <c r="AE27" s="380"/>
      <c r="AF27" s="380"/>
      <c r="AG27" s="381"/>
      <c r="AH27" s="376" t="s">
        <v>129</v>
      </c>
      <c r="AI27" s="377"/>
      <c r="AJ27" s="377"/>
      <c r="AK27" s="377"/>
      <c r="AL27" s="378"/>
      <c r="AM27" s="376" t="s">
        <v>173</v>
      </c>
      <c r="AN27" s="377"/>
      <c r="AO27" s="377"/>
      <c r="AP27" s="377"/>
      <c r="AQ27" s="377"/>
      <c r="AR27" s="378"/>
      <c r="AS27" s="376" t="s">
        <v>173</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v>50000</v>
      </c>
      <c r="BO27" s="458"/>
      <c r="BP27" s="458"/>
      <c r="BQ27" s="458"/>
      <c r="BR27" s="458"/>
      <c r="BS27" s="458"/>
      <c r="BT27" s="458"/>
      <c r="BU27" s="459"/>
      <c r="BV27" s="457">
        <v>50000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15">
      <c r="A28" s="178"/>
      <c r="B28" s="402"/>
      <c r="C28" s="403"/>
      <c r="D28" s="404"/>
      <c r="E28" s="379" t="s">
        <v>182</v>
      </c>
      <c r="F28" s="380"/>
      <c r="G28" s="380"/>
      <c r="H28" s="380"/>
      <c r="I28" s="380"/>
      <c r="J28" s="380"/>
      <c r="K28" s="381"/>
      <c r="L28" s="376">
        <v>1</v>
      </c>
      <c r="M28" s="377"/>
      <c r="N28" s="377"/>
      <c r="O28" s="377"/>
      <c r="P28" s="378"/>
      <c r="Q28" s="376">
        <v>2580</v>
      </c>
      <c r="R28" s="377"/>
      <c r="S28" s="377"/>
      <c r="T28" s="377"/>
      <c r="U28" s="377"/>
      <c r="V28" s="378"/>
      <c r="W28" s="466"/>
      <c r="X28" s="403"/>
      <c r="Y28" s="404"/>
      <c r="Z28" s="379" t="s">
        <v>183</v>
      </c>
      <c r="AA28" s="380"/>
      <c r="AB28" s="380"/>
      <c r="AC28" s="380"/>
      <c r="AD28" s="380"/>
      <c r="AE28" s="380"/>
      <c r="AF28" s="380"/>
      <c r="AG28" s="381"/>
      <c r="AH28" s="376" t="s">
        <v>129</v>
      </c>
      <c r="AI28" s="377"/>
      <c r="AJ28" s="377"/>
      <c r="AK28" s="377"/>
      <c r="AL28" s="378"/>
      <c r="AM28" s="376" t="s">
        <v>173</v>
      </c>
      <c r="AN28" s="377"/>
      <c r="AO28" s="377"/>
      <c r="AP28" s="377"/>
      <c r="AQ28" s="377"/>
      <c r="AR28" s="378"/>
      <c r="AS28" s="376" t="s">
        <v>129</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2289977</v>
      </c>
      <c r="BO28" s="453"/>
      <c r="BP28" s="453"/>
      <c r="BQ28" s="453"/>
      <c r="BR28" s="453"/>
      <c r="BS28" s="453"/>
      <c r="BT28" s="453"/>
      <c r="BU28" s="454"/>
      <c r="BV28" s="452">
        <v>2106255</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15">
      <c r="A29" s="178"/>
      <c r="B29" s="402"/>
      <c r="C29" s="403"/>
      <c r="D29" s="404"/>
      <c r="E29" s="379" t="s">
        <v>185</v>
      </c>
      <c r="F29" s="380"/>
      <c r="G29" s="380"/>
      <c r="H29" s="380"/>
      <c r="I29" s="380"/>
      <c r="J29" s="380"/>
      <c r="K29" s="381"/>
      <c r="L29" s="376">
        <v>10</v>
      </c>
      <c r="M29" s="377"/>
      <c r="N29" s="377"/>
      <c r="O29" s="377"/>
      <c r="P29" s="378"/>
      <c r="Q29" s="376">
        <v>2410</v>
      </c>
      <c r="R29" s="377"/>
      <c r="S29" s="377"/>
      <c r="T29" s="377"/>
      <c r="U29" s="377"/>
      <c r="V29" s="378"/>
      <c r="W29" s="467"/>
      <c r="X29" s="468"/>
      <c r="Y29" s="469"/>
      <c r="Z29" s="379" t="s">
        <v>186</v>
      </c>
      <c r="AA29" s="380"/>
      <c r="AB29" s="380"/>
      <c r="AC29" s="380"/>
      <c r="AD29" s="380"/>
      <c r="AE29" s="380"/>
      <c r="AF29" s="380"/>
      <c r="AG29" s="381"/>
      <c r="AH29" s="376">
        <v>168</v>
      </c>
      <c r="AI29" s="377"/>
      <c r="AJ29" s="377"/>
      <c r="AK29" s="377"/>
      <c r="AL29" s="378"/>
      <c r="AM29" s="376">
        <v>538776</v>
      </c>
      <c r="AN29" s="377"/>
      <c r="AO29" s="377"/>
      <c r="AP29" s="377"/>
      <c r="AQ29" s="377"/>
      <c r="AR29" s="378"/>
      <c r="AS29" s="376">
        <v>3207</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81156</v>
      </c>
      <c r="BO29" s="424"/>
      <c r="BP29" s="424"/>
      <c r="BQ29" s="424"/>
      <c r="BR29" s="424"/>
      <c r="BS29" s="424"/>
      <c r="BT29" s="424"/>
      <c r="BU29" s="425"/>
      <c r="BV29" s="423">
        <v>21512</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98.3</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2502591</v>
      </c>
      <c r="BO30" s="458"/>
      <c r="BP30" s="458"/>
      <c r="BQ30" s="458"/>
      <c r="BR30" s="458"/>
      <c r="BS30" s="458"/>
      <c r="BT30" s="458"/>
      <c r="BU30" s="459"/>
      <c r="BV30" s="457">
        <v>2411489</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15">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197</v>
      </c>
      <c r="V33" s="375"/>
      <c r="W33" s="374" t="s">
        <v>196</v>
      </c>
      <c r="X33" s="374"/>
      <c r="Y33" s="374"/>
      <c r="Z33" s="374"/>
      <c r="AA33" s="374"/>
      <c r="AB33" s="374"/>
      <c r="AC33" s="374"/>
      <c r="AD33" s="374"/>
      <c r="AE33" s="374"/>
      <c r="AF33" s="374"/>
      <c r="AG33" s="374"/>
      <c r="AH33" s="374"/>
      <c r="AI33" s="374"/>
      <c r="AJ33" s="374"/>
      <c r="AK33" s="374"/>
      <c r="AL33" s="203"/>
      <c r="AM33" s="375" t="s">
        <v>197</v>
      </c>
      <c r="AN33" s="375"/>
      <c r="AO33" s="374" t="s">
        <v>196</v>
      </c>
      <c r="AP33" s="374"/>
      <c r="AQ33" s="374"/>
      <c r="AR33" s="374"/>
      <c r="AS33" s="374"/>
      <c r="AT33" s="374"/>
      <c r="AU33" s="374"/>
      <c r="AV33" s="374"/>
      <c r="AW33" s="374"/>
      <c r="AX33" s="374"/>
      <c r="AY33" s="374"/>
      <c r="AZ33" s="374"/>
      <c r="BA33" s="374"/>
      <c r="BB33" s="374"/>
      <c r="BC33" s="374"/>
      <c r="BD33" s="204"/>
      <c r="BE33" s="374" t="s">
        <v>198</v>
      </c>
      <c r="BF33" s="374"/>
      <c r="BG33" s="374" t="s">
        <v>199</v>
      </c>
      <c r="BH33" s="374"/>
      <c r="BI33" s="374"/>
      <c r="BJ33" s="374"/>
      <c r="BK33" s="374"/>
      <c r="BL33" s="374"/>
      <c r="BM33" s="374"/>
      <c r="BN33" s="374"/>
      <c r="BO33" s="374"/>
      <c r="BP33" s="374"/>
      <c r="BQ33" s="374"/>
      <c r="BR33" s="374"/>
      <c r="BS33" s="374"/>
      <c r="BT33" s="374"/>
      <c r="BU33" s="374"/>
      <c r="BV33" s="204"/>
      <c r="BW33" s="375" t="s">
        <v>198</v>
      </c>
      <c r="BX33" s="375"/>
      <c r="BY33" s="374" t="s">
        <v>200</v>
      </c>
      <c r="BZ33" s="374"/>
      <c r="CA33" s="374"/>
      <c r="CB33" s="374"/>
      <c r="CC33" s="374"/>
      <c r="CD33" s="374"/>
      <c r="CE33" s="374"/>
      <c r="CF33" s="374"/>
      <c r="CG33" s="374"/>
      <c r="CH33" s="374"/>
      <c r="CI33" s="374"/>
      <c r="CJ33" s="374"/>
      <c r="CK33" s="374"/>
      <c r="CL33" s="374"/>
      <c r="CM33" s="374"/>
      <c r="CN33" s="203"/>
      <c r="CO33" s="375" t="s">
        <v>195</v>
      </c>
      <c r="CP33" s="375"/>
      <c r="CQ33" s="374" t="s">
        <v>201</v>
      </c>
      <c r="CR33" s="374"/>
      <c r="CS33" s="374"/>
      <c r="CT33" s="374"/>
      <c r="CU33" s="374"/>
      <c r="CV33" s="374"/>
      <c r="CW33" s="374"/>
      <c r="CX33" s="374"/>
      <c r="CY33" s="374"/>
      <c r="CZ33" s="374"/>
      <c r="DA33" s="374"/>
      <c r="DB33" s="374"/>
      <c r="DC33" s="374"/>
      <c r="DD33" s="374"/>
      <c r="DE33" s="374"/>
      <c r="DF33" s="203"/>
      <c r="DG33" s="373" t="s">
        <v>202</v>
      </c>
      <c r="DH33" s="373"/>
      <c r="DI33" s="205"/>
    </row>
    <row r="34" spans="1:113" ht="32.25" customHeight="1" x14ac:dyDescent="0.15">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IF('各会計、関係団体の財政状況及び健全化判断比率'!B32="","",'各会計、関係団体の財政状況及び健全化判断比率'!B32)</f>
        <v>上水道事業会計</v>
      </c>
      <c r="AP34" s="372"/>
      <c r="AQ34" s="372"/>
      <c r="AR34" s="372"/>
      <c r="AS34" s="372"/>
      <c r="AT34" s="372"/>
      <c r="AU34" s="372"/>
      <c r="AV34" s="372"/>
      <c r="AW34" s="372"/>
      <c r="AX34" s="372"/>
      <c r="AY34" s="372"/>
      <c r="AZ34" s="372"/>
      <c r="BA34" s="372"/>
      <c r="BB34" s="372"/>
      <c r="BC34" s="372"/>
      <c r="BD34" s="178"/>
      <c r="BE34" s="371">
        <f>IF(BG34="","",MAX(C34:D43,U34:V43,AM34:AN43)+1)</f>
        <v>8</v>
      </c>
      <c r="BF34" s="371"/>
      <c r="BG34" s="372" t="str">
        <f>IF('各会計、関係団体の財政状況及び健全化判断比率'!B34="","",'各会計、関係団体の財政状況及び健全化判断比率'!B34)</f>
        <v>農業集落排水事業特別会計</v>
      </c>
      <c r="BH34" s="372"/>
      <c r="BI34" s="372"/>
      <c r="BJ34" s="372"/>
      <c r="BK34" s="372"/>
      <c r="BL34" s="372"/>
      <c r="BM34" s="372"/>
      <c r="BN34" s="372"/>
      <c r="BO34" s="372"/>
      <c r="BP34" s="372"/>
      <c r="BQ34" s="372"/>
      <c r="BR34" s="372"/>
      <c r="BS34" s="372"/>
      <c r="BT34" s="372"/>
      <c r="BU34" s="372"/>
      <c r="BV34" s="178"/>
      <c r="BW34" s="371">
        <f>IF(BY34="","",MAX(C34:D43,U34:V43,AM34:AN43,BE34:BF43)+1)</f>
        <v>9</v>
      </c>
      <c r="BX34" s="371"/>
      <c r="BY34" s="372" t="str">
        <f>IF('各会計、関係団体の財政状況及び健全化判断比率'!B68="","",'各会計、関係団体の財政状況及び健全化判断比率'!B68)</f>
        <v>広島県後期高齢者医療広域連合（一般会計）</v>
      </c>
      <c r="BZ34" s="372"/>
      <c r="CA34" s="372"/>
      <c r="CB34" s="372"/>
      <c r="CC34" s="372"/>
      <c r="CD34" s="372"/>
      <c r="CE34" s="372"/>
      <c r="CF34" s="372"/>
      <c r="CG34" s="372"/>
      <c r="CH34" s="372"/>
      <c r="CI34" s="372"/>
      <c r="CJ34" s="372"/>
      <c r="CK34" s="372"/>
      <c r="CL34" s="372"/>
      <c r="CM34" s="372"/>
      <c r="CN34" s="178"/>
      <c r="CO34" s="371">
        <f>IF(CQ34="","",MAX(C34:D43,U34:V43,AM34:AN43,BE34:BF43,BW34:BX43)+1)</f>
        <v>15</v>
      </c>
      <c r="CP34" s="371"/>
      <c r="CQ34" s="372" t="str">
        <f>IF('各会計、関係団体の財政状況及び健全化判断比率'!BS7="","",'各会計、関係団体の財政状況及び健全化判断比率'!BS7)</f>
        <v>株式会社セラアグリパーク</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15">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後期高齢者医療制度特別会計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IF('各会計、関係団体の財政状況及び健全化判断比率'!B33="","",'各会計、関係団体の財政状況及び健全化判断比率'!B33)</f>
        <v>公共下水道事業会計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10</v>
      </c>
      <c r="BX35" s="371"/>
      <c r="BY35" s="372" t="str">
        <f>IF('各会計、関係団体の財政状況及び健全化判断比率'!B69="","",'各会計、関係団体の財政状況及び健全化判断比率'!B69)</f>
        <v>広島県後期高齢者医療広域連合（特別会計）</v>
      </c>
      <c r="BZ35" s="372"/>
      <c r="CA35" s="372"/>
      <c r="CB35" s="372"/>
      <c r="CC35" s="372"/>
      <c r="CD35" s="372"/>
      <c r="CE35" s="372"/>
      <c r="CF35" s="372"/>
      <c r="CG35" s="372"/>
      <c r="CH35" s="372"/>
      <c r="CI35" s="372"/>
      <c r="CJ35" s="372"/>
      <c r="CK35" s="372"/>
      <c r="CL35" s="372"/>
      <c r="CM35" s="372"/>
      <c r="CN35" s="178"/>
      <c r="CO35" s="371" t="str">
        <f t="shared" ref="CO35:CO43" si="3">IF(CQ35="","",CO34+1)</f>
        <v/>
      </c>
      <c r="CP35" s="371"/>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15">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介護保険事業特別会計</v>
      </c>
      <c r="X36" s="372"/>
      <c r="Y36" s="372"/>
      <c r="Z36" s="372"/>
      <c r="AA36" s="372"/>
      <c r="AB36" s="372"/>
      <c r="AC36" s="372"/>
      <c r="AD36" s="372"/>
      <c r="AE36" s="372"/>
      <c r="AF36" s="372"/>
      <c r="AG36" s="372"/>
      <c r="AH36" s="372"/>
      <c r="AI36" s="372"/>
      <c r="AJ36" s="372"/>
      <c r="AK36" s="372"/>
      <c r="AL36" s="178"/>
      <c r="AM36" s="371" t="str">
        <f t="shared" si="0"/>
        <v/>
      </c>
      <c r="AN36" s="371"/>
      <c r="AO36" s="372"/>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11</v>
      </c>
      <c r="BX36" s="371"/>
      <c r="BY36" s="372" t="str">
        <f>IF('各会計、関係団体の財政状況及び健全化判断比率'!B70="","",'各会計、関係団体の財政状況及び健全化判断比率'!B70)</f>
        <v>世羅中央病院企業団（病院事業会計）</v>
      </c>
      <c r="BZ36" s="372"/>
      <c r="CA36" s="372"/>
      <c r="CB36" s="372"/>
      <c r="CC36" s="372"/>
      <c r="CD36" s="372"/>
      <c r="CE36" s="372"/>
      <c r="CF36" s="372"/>
      <c r="CG36" s="372"/>
      <c r="CH36" s="372"/>
      <c r="CI36" s="372"/>
      <c r="CJ36" s="372"/>
      <c r="CK36" s="372"/>
      <c r="CL36" s="372"/>
      <c r="CM36" s="372"/>
      <c r="CN36" s="178"/>
      <c r="CO36" s="371" t="str">
        <f t="shared" si="3"/>
        <v/>
      </c>
      <c r="CP36" s="371"/>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15">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78"/>
      <c r="AM37" s="371" t="str">
        <f t="shared" si="0"/>
        <v/>
      </c>
      <c r="AN37" s="371"/>
      <c r="AO37" s="372"/>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12</v>
      </c>
      <c r="BX37" s="371"/>
      <c r="BY37" s="372" t="str">
        <f>IF('各会計、関係団体の財政状況及び健全化判断比率'!B71="","",'各会計、関係団体の財政状況及び健全化判断比率'!B71)</f>
        <v>広島中部台地土地改良施設管理組合（一般会計）</v>
      </c>
      <c r="BZ37" s="372"/>
      <c r="CA37" s="372"/>
      <c r="CB37" s="372"/>
      <c r="CC37" s="372"/>
      <c r="CD37" s="372"/>
      <c r="CE37" s="372"/>
      <c r="CF37" s="372"/>
      <c r="CG37" s="372"/>
      <c r="CH37" s="372"/>
      <c r="CI37" s="372"/>
      <c r="CJ37" s="372"/>
      <c r="CK37" s="372"/>
      <c r="CL37" s="372"/>
      <c r="CM37" s="372"/>
      <c r="CN37" s="178"/>
      <c r="CO37" s="371" t="str">
        <f t="shared" si="3"/>
        <v/>
      </c>
      <c r="CP37" s="371"/>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15">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13</v>
      </c>
      <c r="BX38" s="371"/>
      <c r="BY38" s="372" t="str">
        <f>IF('各会計、関係団体の財政状況及び健全化判断比率'!B72="","",'各会計、関係団体の財政状況及び健全化判断比率'!B72)</f>
        <v>三原広域市町村圏事務組合（一般会計）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15">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14</v>
      </c>
      <c r="BX39" s="371"/>
      <c r="BY39" s="372" t="str">
        <f>IF('各会計、関係団体の財政状況及び健全化判断比率'!B73="","",'各会計、関係団体の財政状況及び健全化判断比率'!B73)</f>
        <v>広島県市町総合事務組合（一般会計）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15">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15">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15">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15">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203</v>
      </c>
      <c r="E46" s="368" t="s">
        <v>204</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15">
      <c r="E47" s="368" t="s">
        <v>205</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15">
      <c r="E48" s="368" t="s">
        <v>206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15">
      <c r="E49" s="370" t="s">
        <v>207</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15">
      <c r="E50" s="368" t="s">
        <v>208</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15">
      <c r="E51" s="368" t="s">
        <v>209</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15">
      <c r="E52" s="368" t="s">
        <v>210</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15">
      <c r="E53" s="367" t="s">
        <v>599</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187" t="s">
        <v>571</v>
      </c>
      <c r="D34" s="1187"/>
      <c r="E34" s="1188"/>
      <c r="F34" s="32">
        <v>17.350000000000001</v>
      </c>
      <c r="G34" s="33">
        <v>18.989999999999998</v>
      </c>
      <c r="H34" s="33">
        <v>20.309999999999999</v>
      </c>
      <c r="I34" s="33">
        <v>20.5</v>
      </c>
      <c r="J34" s="34">
        <v>20.440000000000001</v>
      </c>
      <c r="K34" s="22"/>
      <c r="L34" s="22"/>
      <c r="M34" s="22"/>
      <c r="N34" s="22"/>
      <c r="O34" s="22"/>
      <c r="P34" s="22"/>
    </row>
    <row r="35" spans="1:16" ht="39" customHeight="1" x14ac:dyDescent="0.15">
      <c r="A35" s="22"/>
      <c r="B35" s="35"/>
      <c r="C35" s="1181" t="s">
        <v>572</v>
      </c>
      <c r="D35" s="1182"/>
      <c r="E35" s="1183"/>
      <c r="F35" s="36">
        <v>3.42</v>
      </c>
      <c r="G35" s="37">
        <v>4.3499999999999996</v>
      </c>
      <c r="H35" s="37">
        <v>4.68</v>
      </c>
      <c r="I35" s="37">
        <v>3.73</v>
      </c>
      <c r="J35" s="38">
        <v>4.96</v>
      </c>
      <c r="K35" s="22"/>
      <c r="L35" s="22"/>
      <c r="M35" s="22"/>
      <c r="N35" s="22"/>
      <c r="O35" s="22"/>
      <c r="P35" s="22"/>
    </row>
    <row r="36" spans="1:16" ht="39" customHeight="1" x14ac:dyDescent="0.15">
      <c r="A36" s="22"/>
      <c r="B36" s="35"/>
      <c r="C36" s="1181" t="s">
        <v>573</v>
      </c>
      <c r="D36" s="1182"/>
      <c r="E36" s="1183"/>
      <c r="F36" s="36">
        <v>3.42</v>
      </c>
      <c r="G36" s="37">
        <v>3.35</v>
      </c>
      <c r="H36" s="37">
        <v>3.23</v>
      </c>
      <c r="I36" s="37">
        <v>3.51</v>
      </c>
      <c r="J36" s="38">
        <v>3.29</v>
      </c>
      <c r="K36" s="22"/>
      <c r="L36" s="22"/>
      <c r="M36" s="22"/>
      <c r="N36" s="22"/>
      <c r="O36" s="22"/>
      <c r="P36" s="22"/>
    </row>
    <row r="37" spans="1:16" ht="39" customHeight="1" x14ac:dyDescent="0.15">
      <c r="A37" s="22"/>
      <c r="B37" s="35"/>
      <c r="C37" s="1181" t="s">
        <v>574</v>
      </c>
      <c r="D37" s="1182"/>
      <c r="E37" s="1183"/>
      <c r="F37" s="36">
        <v>1.18</v>
      </c>
      <c r="G37" s="37">
        <v>1.2</v>
      </c>
      <c r="H37" s="37">
        <v>1.21</v>
      </c>
      <c r="I37" s="37">
        <v>1.46</v>
      </c>
      <c r="J37" s="38">
        <v>1.32</v>
      </c>
      <c r="K37" s="22"/>
      <c r="L37" s="22"/>
      <c r="M37" s="22"/>
      <c r="N37" s="22"/>
      <c r="O37" s="22"/>
      <c r="P37" s="22"/>
    </row>
    <row r="38" spans="1:16" ht="39" customHeight="1" x14ac:dyDescent="0.15">
      <c r="A38" s="22"/>
      <c r="B38" s="35"/>
      <c r="C38" s="1181" t="s">
        <v>575</v>
      </c>
      <c r="D38" s="1182"/>
      <c r="E38" s="1183"/>
      <c r="F38" s="36">
        <v>1.1000000000000001</v>
      </c>
      <c r="G38" s="37">
        <v>0.86</v>
      </c>
      <c r="H38" s="37">
        <v>0.91</v>
      </c>
      <c r="I38" s="37">
        <v>1.62</v>
      </c>
      <c r="J38" s="38">
        <v>1.1200000000000001</v>
      </c>
      <c r="K38" s="22"/>
      <c r="L38" s="22"/>
      <c r="M38" s="22"/>
      <c r="N38" s="22"/>
      <c r="O38" s="22"/>
      <c r="P38" s="22"/>
    </row>
    <row r="39" spans="1:16" ht="39" customHeight="1" x14ac:dyDescent="0.15">
      <c r="A39" s="22"/>
      <c r="B39" s="35"/>
      <c r="C39" s="1181" t="s">
        <v>576</v>
      </c>
      <c r="D39" s="1182"/>
      <c r="E39" s="1183"/>
      <c r="F39" s="36">
        <v>0.09</v>
      </c>
      <c r="G39" s="37">
        <v>0.05</v>
      </c>
      <c r="H39" s="37">
        <v>7.0000000000000007E-2</v>
      </c>
      <c r="I39" s="37">
        <v>0.05</v>
      </c>
      <c r="J39" s="38">
        <v>0.05</v>
      </c>
      <c r="K39" s="22"/>
      <c r="L39" s="22"/>
      <c r="M39" s="22"/>
      <c r="N39" s="22"/>
      <c r="O39" s="22"/>
      <c r="P39" s="22"/>
    </row>
    <row r="40" spans="1:16" ht="39" customHeight="1" x14ac:dyDescent="0.15">
      <c r="A40" s="22"/>
      <c r="B40" s="35"/>
      <c r="C40" s="1181" t="s">
        <v>577</v>
      </c>
      <c r="D40" s="1182"/>
      <c r="E40" s="1183"/>
      <c r="F40" s="36">
        <v>0.01</v>
      </c>
      <c r="G40" s="37">
        <v>0</v>
      </c>
      <c r="H40" s="37">
        <v>0.01</v>
      </c>
      <c r="I40" s="37">
        <v>0.01</v>
      </c>
      <c r="J40" s="38">
        <v>0.01</v>
      </c>
      <c r="K40" s="22"/>
      <c r="L40" s="22"/>
      <c r="M40" s="22"/>
      <c r="N40" s="22"/>
      <c r="O40" s="22"/>
      <c r="P40" s="22"/>
    </row>
    <row r="41" spans="1:16" ht="39" customHeight="1" x14ac:dyDescent="0.15">
      <c r="A41" s="22"/>
      <c r="B41" s="35"/>
      <c r="C41" s="1181" t="s">
        <v>578</v>
      </c>
      <c r="D41" s="1182"/>
      <c r="E41" s="1183"/>
      <c r="F41" s="36">
        <v>0.09</v>
      </c>
      <c r="G41" s="37">
        <v>0.03</v>
      </c>
      <c r="H41" s="37">
        <v>0.01</v>
      </c>
      <c r="I41" s="37">
        <v>0.03</v>
      </c>
      <c r="J41" s="38">
        <v>0</v>
      </c>
      <c r="K41" s="22"/>
      <c r="L41" s="22"/>
      <c r="M41" s="22"/>
      <c r="N41" s="22"/>
      <c r="O41" s="22"/>
      <c r="P41" s="22"/>
    </row>
    <row r="42" spans="1:16" ht="39" customHeight="1" x14ac:dyDescent="0.15">
      <c r="A42" s="22"/>
      <c r="B42" s="39"/>
      <c r="C42" s="1181" t="s">
        <v>579</v>
      </c>
      <c r="D42" s="1182"/>
      <c r="E42" s="1183"/>
      <c r="F42" s="36" t="s">
        <v>520</v>
      </c>
      <c r="G42" s="37" t="s">
        <v>520</v>
      </c>
      <c r="H42" s="37" t="s">
        <v>520</v>
      </c>
      <c r="I42" s="37" t="s">
        <v>520</v>
      </c>
      <c r="J42" s="38" t="s">
        <v>520</v>
      </c>
      <c r="K42" s="22"/>
      <c r="L42" s="22"/>
      <c r="M42" s="22"/>
      <c r="N42" s="22"/>
      <c r="O42" s="22"/>
      <c r="P42" s="22"/>
    </row>
    <row r="43" spans="1:16" ht="39" customHeight="1" thickBot="1" x14ac:dyDescent="0.2">
      <c r="A43" s="22"/>
      <c r="B43" s="40"/>
      <c r="C43" s="1184" t="s">
        <v>580</v>
      </c>
      <c r="D43" s="1185"/>
      <c r="E43" s="1186"/>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OBviCKxZDU4OhYPC6axBrD+pkWNGpPfrvB3yDUtLWZvZ/UXvCMnjz9p/9AaOeFOJxF4+20y1iOf22cu8Nn83Q==" saltValue="Kt7HK7Nw28cfEqP093ZF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07" t="s">
        <v>11</v>
      </c>
      <c r="C45" s="1208"/>
      <c r="D45" s="58"/>
      <c r="E45" s="1213" t="s">
        <v>12</v>
      </c>
      <c r="F45" s="1213"/>
      <c r="G45" s="1213"/>
      <c r="H45" s="1213"/>
      <c r="I45" s="1213"/>
      <c r="J45" s="1214"/>
      <c r="K45" s="59">
        <v>1602</v>
      </c>
      <c r="L45" s="60">
        <v>1626</v>
      </c>
      <c r="M45" s="60">
        <v>1526</v>
      </c>
      <c r="N45" s="60">
        <v>1402</v>
      </c>
      <c r="O45" s="61">
        <v>1281</v>
      </c>
      <c r="P45" s="48"/>
      <c r="Q45" s="48"/>
      <c r="R45" s="48"/>
      <c r="S45" s="48"/>
      <c r="T45" s="48"/>
      <c r="U45" s="48"/>
    </row>
    <row r="46" spans="1:21" ht="30.75" customHeight="1" x14ac:dyDescent="0.15">
      <c r="A46" s="48"/>
      <c r="B46" s="1209"/>
      <c r="C46" s="1210"/>
      <c r="D46" s="62"/>
      <c r="E46" s="1191" t="s">
        <v>13</v>
      </c>
      <c r="F46" s="1191"/>
      <c r="G46" s="1191"/>
      <c r="H46" s="1191"/>
      <c r="I46" s="1191"/>
      <c r="J46" s="1192"/>
      <c r="K46" s="63" t="s">
        <v>520</v>
      </c>
      <c r="L46" s="64" t="s">
        <v>520</v>
      </c>
      <c r="M46" s="64" t="s">
        <v>520</v>
      </c>
      <c r="N46" s="64" t="s">
        <v>520</v>
      </c>
      <c r="O46" s="65" t="s">
        <v>520</v>
      </c>
      <c r="P46" s="48"/>
      <c r="Q46" s="48"/>
      <c r="R46" s="48"/>
      <c r="S46" s="48"/>
      <c r="T46" s="48"/>
      <c r="U46" s="48"/>
    </row>
    <row r="47" spans="1:21" ht="30.75" customHeight="1" x14ac:dyDescent="0.15">
      <c r="A47" s="48"/>
      <c r="B47" s="1209"/>
      <c r="C47" s="1210"/>
      <c r="D47" s="62"/>
      <c r="E47" s="1191" t="s">
        <v>14</v>
      </c>
      <c r="F47" s="1191"/>
      <c r="G47" s="1191"/>
      <c r="H47" s="1191"/>
      <c r="I47" s="1191"/>
      <c r="J47" s="1192"/>
      <c r="K47" s="63" t="s">
        <v>520</v>
      </c>
      <c r="L47" s="64" t="s">
        <v>520</v>
      </c>
      <c r="M47" s="64" t="s">
        <v>520</v>
      </c>
      <c r="N47" s="64" t="s">
        <v>520</v>
      </c>
      <c r="O47" s="65" t="s">
        <v>520</v>
      </c>
      <c r="P47" s="48"/>
      <c r="Q47" s="48"/>
      <c r="R47" s="48"/>
      <c r="S47" s="48"/>
      <c r="T47" s="48"/>
      <c r="U47" s="48"/>
    </row>
    <row r="48" spans="1:21" ht="30.75" customHeight="1" x14ac:dyDescent="0.15">
      <c r="A48" s="48"/>
      <c r="B48" s="1209"/>
      <c r="C48" s="1210"/>
      <c r="D48" s="62"/>
      <c r="E48" s="1191" t="s">
        <v>15</v>
      </c>
      <c r="F48" s="1191"/>
      <c r="G48" s="1191"/>
      <c r="H48" s="1191"/>
      <c r="I48" s="1191"/>
      <c r="J48" s="1192"/>
      <c r="K48" s="63">
        <v>355</v>
      </c>
      <c r="L48" s="64">
        <v>348</v>
      </c>
      <c r="M48" s="64">
        <v>318</v>
      </c>
      <c r="N48" s="64">
        <v>311</v>
      </c>
      <c r="O48" s="65">
        <v>284</v>
      </c>
      <c r="P48" s="48"/>
      <c r="Q48" s="48"/>
      <c r="R48" s="48"/>
      <c r="S48" s="48"/>
      <c r="T48" s="48"/>
      <c r="U48" s="48"/>
    </row>
    <row r="49" spans="1:21" ht="30.75" customHeight="1" x14ac:dyDescent="0.15">
      <c r="A49" s="48"/>
      <c r="B49" s="1209"/>
      <c r="C49" s="1210"/>
      <c r="D49" s="62"/>
      <c r="E49" s="1191" t="s">
        <v>16</v>
      </c>
      <c r="F49" s="1191"/>
      <c r="G49" s="1191"/>
      <c r="H49" s="1191"/>
      <c r="I49" s="1191"/>
      <c r="J49" s="1192"/>
      <c r="K49" s="63">
        <v>103</v>
      </c>
      <c r="L49" s="64">
        <v>114</v>
      </c>
      <c r="M49" s="64">
        <v>98</v>
      </c>
      <c r="N49" s="64">
        <v>108</v>
      </c>
      <c r="O49" s="65">
        <v>94</v>
      </c>
      <c r="P49" s="48"/>
      <c r="Q49" s="48"/>
      <c r="R49" s="48"/>
      <c r="S49" s="48"/>
      <c r="T49" s="48"/>
      <c r="U49" s="48"/>
    </row>
    <row r="50" spans="1:21" ht="30.75" customHeight="1" x14ac:dyDescent="0.15">
      <c r="A50" s="48"/>
      <c r="B50" s="1209"/>
      <c r="C50" s="1210"/>
      <c r="D50" s="62"/>
      <c r="E50" s="1191" t="s">
        <v>17</v>
      </c>
      <c r="F50" s="1191"/>
      <c r="G50" s="1191"/>
      <c r="H50" s="1191"/>
      <c r="I50" s="1191"/>
      <c r="J50" s="1192"/>
      <c r="K50" s="63">
        <v>28</v>
      </c>
      <c r="L50" s="64">
        <v>30</v>
      </c>
      <c r="M50" s="64">
        <v>30</v>
      </c>
      <c r="N50" s="64">
        <v>28</v>
      </c>
      <c r="O50" s="65">
        <v>22</v>
      </c>
      <c r="P50" s="48"/>
      <c r="Q50" s="48"/>
      <c r="R50" s="48"/>
      <c r="S50" s="48"/>
      <c r="T50" s="48"/>
      <c r="U50" s="48"/>
    </row>
    <row r="51" spans="1:21" ht="30.75" customHeight="1" x14ac:dyDescent="0.15">
      <c r="A51" s="48"/>
      <c r="B51" s="1211"/>
      <c r="C51" s="1212"/>
      <c r="D51" s="66"/>
      <c r="E51" s="1191" t="s">
        <v>18</v>
      </c>
      <c r="F51" s="1191"/>
      <c r="G51" s="1191"/>
      <c r="H51" s="1191"/>
      <c r="I51" s="1191"/>
      <c r="J51" s="1192"/>
      <c r="K51" s="63" t="s">
        <v>520</v>
      </c>
      <c r="L51" s="64" t="s">
        <v>520</v>
      </c>
      <c r="M51" s="64" t="s">
        <v>520</v>
      </c>
      <c r="N51" s="64" t="s">
        <v>520</v>
      </c>
      <c r="O51" s="65" t="s">
        <v>520</v>
      </c>
      <c r="P51" s="48"/>
      <c r="Q51" s="48"/>
      <c r="R51" s="48"/>
      <c r="S51" s="48"/>
      <c r="T51" s="48"/>
      <c r="U51" s="48"/>
    </row>
    <row r="52" spans="1:21" ht="30.75" customHeight="1" x14ac:dyDescent="0.15">
      <c r="A52" s="48"/>
      <c r="B52" s="1189" t="s">
        <v>19</v>
      </c>
      <c r="C52" s="1190"/>
      <c r="D52" s="66"/>
      <c r="E52" s="1191" t="s">
        <v>20</v>
      </c>
      <c r="F52" s="1191"/>
      <c r="G52" s="1191"/>
      <c r="H52" s="1191"/>
      <c r="I52" s="1191"/>
      <c r="J52" s="1192"/>
      <c r="K52" s="63">
        <v>1461</v>
      </c>
      <c r="L52" s="64">
        <v>1438</v>
      </c>
      <c r="M52" s="64">
        <v>1356</v>
      </c>
      <c r="N52" s="64">
        <v>1241</v>
      </c>
      <c r="O52" s="65">
        <v>1146</v>
      </c>
      <c r="P52" s="48"/>
      <c r="Q52" s="48"/>
      <c r="R52" s="48"/>
      <c r="S52" s="48"/>
      <c r="T52" s="48"/>
      <c r="U52" s="48"/>
    </row>
    <row r="53" spans="1:21" ht="30.75" customHeight="1" thickBot="1" x14ac:dyDescent="0.2">
      <c r="A53" s="48"/>
      <c r="B53" s="1193" t="s">
        <v>21</v>
      </c>
      <c r="C53" s="1194"/>
      <c r="D53" s="67"/>
      <c r="E53" s="1195" t="s">
        <v>22</v>
      </c>
      <c r="F53" s="1195"/>
      <c r="G53" s="1195"/>
      <c r="H53" s="1195"/>
      <c r="I53" s="1195"/>
      <c r="J53" s="1196"/>
      <c r="K53" s="68">
        <v>627</v>
      </c>
      <c r="L53" s="69">
        <v>680</v>
      </c>
      <c r="M53" s="69">
        <v>616</v>
      </c>
      <c r="N53" s="69">
        <v>608</v>
      </c>
      <c r="O53" s="70">
        <v>535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197" t="s">
        <v>25</v>
      </c>
      <c r="C57" s="1198"/>
      <c r="D57" s="1201" t="s">
        <v>26</v>
      </c>
      <c r="E57" s="1202"/>
      <c r="F57" s="1202"/>
      <c r="G57" s="1202"/>
      <c r="H57" s="1202"/>
      <c r="I57" s="1202"/>
      <c r="J57" s="1203"/>
      <c r="K57" s="83"/>
      <c r="L57" s="84"/>
      <c r="M57" s="84"/>
      <c r="N57" s="84"/>
      <c r="O57" s="85"/>
    </row>
    <row r="58" spans="1:21" ht="31.5" customHeight="1" thickBot="1" x14ac:dyDescent="0.2">
      <c r="B58" s="1199"/>
      <c r="C58" s="1200"/>
      <c r="D58" s="1204" t="s">
        <v>27</v>
      </c>
      <c r="E58" s="1205"/>
      <c r="F58" s="1205"/>
      <c r="G58" s="1205"/>
      <c r="H58" s="1205"/>
      <c r="I58" s="1205"/>
      <c r="J58" s="1206"/>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zMVTQGYlLT8/Q8pUVlcXS0IVdmqWNHhNXKEFSvH+bLd946MdGIG85CB21LYfLv1aLdevDdjZgTdyCujAdfnag==" saltValue="C7ov2CZI5JhoyPPCw1OZc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27" t="s">
        <v>30</v>
      </c>
      <c r="C41" s="1228"/>
      <c r="D41" s="102"/>
      <c r="E41" s="1229" t="s">
        <v>31</v>
      </c>
      <c r="F41" s="1229"/>
      <c r="G41" s="1229"/>
      <c r="H41" s="1230"/>
      <c r="I41" s="351">
        <v>12074</v>
      </c>
      <c r="J41" s="352">
        <v>11568</v>
      </c>
      <c r="K41" s="352">
        <v>10949</v>
      </c>
      <c r="L41" s="352">
        <v>10624</v>
      </c>
      <c r="M41" s="353">
        <v>10918</v>
      </c>
    </row>
    <row r="42" spans="2:13" ht="27.75" customHeight="1" x14ac:dyDescent="0.15">
      <c r="B42" s="1217"/>
      <c r="C42" s="1218"/>
      <c r="D42" s="103"/>
      <c r="E42" s="1221" t="s">
        <v>32</v>
      </c>
      <c r="F42" s="1221"/>
      <c r="G42" s="1221"/>
      <c r="H42" s="1222"/>
      <c r="I42" s="354" t="s">
        <v>520</v>
      </c>
      <c r="J42" s="355" t="s">
        <v>520</v>
      </c>
      <c r="K42" s="355" t="s">
        <v>520</v>
      </c>
      <c r="L42" s="355" t="s">
        <v>520</v>
      </c>
      <c r="M42" s="356" t="s">
        <v>520</v>
      </c>
    </row>
    <row r="43" spans="2:13" ht="27.75" customHeight="1" x14ac:dyDescent="0.15">
      <c r="B43" s="1217"/>
      <c r="C43" s="1218"/>
      <c r="D43" s="103"/>
      <c r="E43" s="1221" t="s">
        <v>33</v>
      </c>
      <c r="F43" s="1221"/>
      <c r="G43" s="1221"/>
      <c r="H43" s="1222"/>
      <c r="I43" s="354">
        <v>3405</v>
      </c>
      <c r="J43" s="355">
        <v>3180</v>
      </c>
      <c r="K43" s="355">
        <v>2887</v>
      </c>
      <c r="L43" s="355">
        <v>2629</v>
      </c>
      <c r="M43" s="356">
        <v>2434</v>
      </c>
    </row>
    <row r="44" spans="2:13" ht="27.75" customHeight="1" x14ac:dyDescent="0.15">
      <c r="B44" s="1217"/>
      <c r="C44" s="1218"/>
      <c r="D44" s="103"/>
      <c r="E44" s="1221" t="s">
        <v>34</v>
      </c>
      <c r="F44" s="1221"/>
      <c r="G44" s="1221"/>
      <c r="H44" s="1222"/>
      <c r="I44" s="354">
        <v>646</v>
      </c>
      <c r="J44" s="355">
        <v>592</v>
      </c>
      <c r="K44" s="355">
        <v>549</v>
      </c>
      <c r="L44" s="355">
        <v>535</v>
      </c>
      <c r="M44" s="356">
        <v>490</v>
      </c>
    </row>
    <row r="45" spans="2:13" ht="27.75" customHeight="1" x14ac:dyDescent="0.15">
      <c r="B45" s="1217"/>
      <c r="C45" s="1218"/>
      <c r="D45" s="103"/>
      <c r="E45" s="1221" t="s">
        <v>35</v>
      </c>
      <c r="F45" s="1221"/>
      <c r="G45" s="1221"/>
      <c r="H45" s="1222"/>
      <c r="I45" s="354">
        <v>1370</v>
      </c>
      <c r="J45" s="355">
        <v>1205</v>
      </c>
      <c r="K45" s="355">
        <v>1157</v>
      </c>
      <c r="L45" s="355">
        <v>1211</v>
      </c>
      <c r="M45" s="356">
        <v>1232</v>
      </c>
    </row>
    <row r="46" spans="2:13" ht="27.75" customHeight="1" x14ac:dyDescent="0.15">
      <c r="B46" s="1217"/>
      <c r="C46" s="1218"/>
      <c r="D46" s="104"/>
      <c r="E46" s="1221" t="s">
        <v>36</v>
      </c>
      <c r="F46" s="1221"/>
      <c r="G46" s="1221"/>
      <c r="H46" s="1222"/>
      <c r="I46" s="354" t="s">
        <v>520</v>
      </c>
      <c r="J46" s="355">
        <v>7</v>
      </c>
      <c r="K46" s="355">
        <v>8</v>
      </c>
      <c r="L46" s="355" t="s">
        <v>520</v>
      </c>
      <c r="M46" s="356" t="s">
        <v>520</v>
      </c>
    </row>
    <row r="47" spans="2:13" ht="27.75" customHeight="1" x14ac:dyDescent="0.15">
      <c r="B47" s="1217"/>
      <c r="C47" s="1218"/>
      <c r="D47" s="105"/>
      <c r="E47" s="1231" t="s">
        <v>37</v>
      </c>
      <c r="F47" s="1232"/>
      <c r="G47" s="1232"/>
      <c r="H47" s="1233"/>
      <c r="I47" s="354" t="s">
        <v>520</v>
      </c>
      <c r="J47" s="355" t="s">
        <v>520</v>
      </c>
      <c r="K47" s="355" t="s">
        <v>520</v>
      </c>
      <c r="L47" s="355" t="s">
        <v>520</v>
      </c>
      <c r="M47" s="356" t="s">
        <v>520</v>
      </c>
    </row>
    <row r="48" spans="2:13" ht="27.75" customHeight="1" x14ac:dyDescent="0.15">
      <c r="B48" s="1217"/>
      <c r="C48" s="1218"/>
      <c r="D48" s="103"/>
      <c r="E48" s="1221" t="s">
        <v>38</v>
      </c>
      <c r="F48" s="1221"/>
      <c r="G48" s="1221"/>
      <c r="H48" s="1222"/>
      <c r="I48" s="354" t="s">
        <v>520</v>
      </c>
      <c r="J48" s="355" t="s">
        <v>520</v>
      </c>
      <c r="K48" s="355" t="s">
        <v>520</v>
      </c>
      <c r="L48" s="355" t="s">
        <v>520</v>
      </c>
      <c r="M48" s="356" t="s">
        <v>520</v>
      </c>
    </row>
    <row r="49" spans="2:13" ht="27.75" customHeight="1" x14ac:dyDescent="0.15">
      <c r="B49" s="1219"/>
      <c r="C49" s="1220"/>
      <c r="D49" s="103"/>
      <c r="E49" s="1221" t="s">
        <v>39</v>
      </c>
      <c r="F49" s="1221"/>
      <c r="G49" s="1221"/>
      <c r="H49" s="1222"/>
      <c r="I49" s="354" t="s">
        <v>520</v>
      </c>
      <c r="J49" s="355" t="s">
        <v>520</v>
      </c>
      <c r="K49" s="355" t="s">
        <v>520</v>
      </c>
      <c r="L49" s="355" t="s">
        <v>520</v>
      </c>
      <c r="M49" s="356" t="s">
        <v>520</v>
      </c>
    </row>
    <row r="50" spans="2:13" ht="27.75" customHeight="1" x14ac:dyDescent="0.15">
      <c r="B50" s="1215" t="s">
        <v>40</v>
      </c>
      <c r="C50" s="1216"/>
      <c r="D50" s="106"/>
      <c r="E50" s="1221" t="s">
        <v>41</v>
      </c>
      <c r="F50" s="1221"/>
      <c r="G50" s="1221"/>
      <c r="H50" s="1222"/>
      <c r="I50" s="354">
        <v>4220</v>
      </c>
      <c r="J50" s="355">
        <v>3485</v>
      </c>
      <c r="K50" s="355">
        <v>3256</v>
      </c>
      <c r="L50" s="355">
        <v>3269</v>
      </c>
      <c r="M50" s="356">
        <v>3640</v>
      </c>
    </row>
    <row r="51" spans="2:13" ht="27.75" customHeight="1" x14ac:dyDescent="0.15">
      <c r="B51" s="1217"/>
      <c r="C51" s="1218"/>
      <c r="D51" s="103"/>
      <c r="E51" s="1221" t="s">
        <v>42</v>
      </c>
      <c r="F51" s="1221"/>
      <c r="G51" s="1221"/>
      <c r="H51" s="1222"/>
      <c r="I51" s="354">
        <v>116</v>
      </c>
      <c r="J51" s="355">
        <v>67</v>
      </c>
      <c r="K51" s="355">
        <v>53</v>
      </c>
      <c r="L51" s="355">
        <v>28</v>
      </c>
      <c r="M51" s="356">
        <v>20</v>
      </c>
    </row>
    <row r="52" spans="2:13" ht="27.75" customHeight="1" x14ac:dyDescent="0.15">
      <c r="B52" s="1219"/>
      <c r="C52" s="1220"/>
      <c r="D52" s="103"/>
      <c r="E52" s="1221" t="s">
        <v>43</v>
      </c>
      <c r="F52" s="1221"/>
      <c r="G52" s="1221"/>
      <c r="H52" s="1222"/>
      <c r="I52" s="354">
        <v>12306</v>
      </c>
      <c r="J52" s="355">
        <v>11796</v>
      </c>
      <c r="K52" s="355">
        <v>11274</v>
      </c>
      <c r="L52" s="355">
        <v>10924</v>
      </c>
      <c r="M52" s="356">
        <v>11003</v>
      </c>
    </row>
    <row r="53" spans="2:13" ht="27.75" customHeight="1" thickBot="1" x14ac:dyDescent="0.2">
      <c r="B53" s="1223" t="s">
        <v>44</v>
      </c>
      <c r="C53" s="1224"/>
      <c r="D53" s="107"/>
      <c r="E53" s="1225" t="s">
        <v>45</v>
      </c>
      <c r="F53" s="1225"/>
      <c r="G53" s="1225"/>
      <c r="H53" s="1226"/>
      <c r="I53" s="357">
        <v>853</v>
      </c>
      <c r="J53" s="358">
        <v>1203</v>
      </c>
      <c r="K53" s="358">
        <v>967</v>
      </c>
      <c r="L53" s="358">
        <v>778</v>
      </c>
      <c r="M53" s="359">
        <v>411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RKpm+beAE2v8FFU2v37uEca95NpXRspEnvmoM/ec2x+fV12jgUOHfAYNu3m1Ok2/qhkaypj4vq+CWN0pwf0xw==" saltValue="kPkn5XmBn1KwUwZZpF5dZ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42" t="s">
        <v>48</v>
      </c>
      <c r="D55" s="1242"/>
      <c r="E55" s="1243"/>
      <c r="F55" s="119">
        <v>2088</v>
      </c>
      <c r="G55" s="119">
        <v>2106</v>
      </c>
      <c r="H55" s="120">
        <v>2290</v>
      </c>
    </row>
    <row r="56" spans="2:8" ht="52.5" customHeight="1" x14ac:dyDescent="0.15">
      <c r="B56" s="121"/>
      <c r="C56" s="1244" t="s">
        <v>49</v>
      </c>
      <c r="D56" s="1244"/>
      <c r="E56" s="1245"/>
      <c r="F56" s="122">
        <v>22</v>
      </c>
      <c r="G56" s="122">
        <v>22</v>
      </c>
      <c r="H56" s="123">
        <v>81</v>
      </c>
    </row>
    <row r="57" spans="2:8" ht="53.25" customHeight="1" x14ac:dyDescent="0.15">
      <c r="B57" s="121"/>
      <c r="C57" s="1246" t="s">
        <v>50</v>
      </c>
      <c r="D57" s="1246"/>
      <c r="E57" s="1247"/>
      <c r="F57" s="124">
        <v>2341</v>
      </c>
      <c r="G57" s="124">
        <v>2411</v>
      </c>
      <c r="H57" s="125">
        <v>2503</v>
      </c>
    </row>
    <row r="58" spans="2:8" ht="45.75" customHeight="1" x14ac:dyDescent="0.15">
      <c r="B58" s="126"/>
      <c r="C58" s="1234" t="s">
        <v>593</v>
      </c>
      <c r="D58" s="1235"/>
      <c r="E58" s="1236"/>
      <c r="F58" s="127">
        <v>1660</v>
      </c>
      <c r="G58" s="127">
        <v>1660</v>
      </c>
      <c r="H58" s="128">
        <v>1660</v>
      </c>
    </row>
    <row r="59" spans="2:8" ht="45.75" customHeight="1" x14ac:dyDescent="0.15">
      <c r="B59" s="126"/>
      <c r="C59" s="1234" t="s">
        <v>594</v>
      </c>
      <c r="D59" s="1235"/>
      <c r="E59" s="1236"/>
      <c r="F59" s="127">
        <v>311</v>
      </c>
      <c r="G59" s="127">
        <v>311</v>
      </c>
      <c r="H59" s="128">
        <v>311</v>
      </c>
    </row>
    <row r="60" spans="2:8" ht="45.75" customHeight="1" x14ac:dyDescent="0.15">
      <c r="B60" s="126"/>
      <c r="C60" s="1234" t="s">
        <v>596</v>
      </c>
      <c r="D60" s="1235"/>
      <c r="E60" s="1236"/>
      <c r="F60" s="127">
        <v>220</v>
      </c>
      <c r="G60" s="127">
        <v>220</v>
      </c>
      <c r="H60" s="128">
        <v>220</v>
      </c>
    </row>
    <row r="61" spans="2:8" ht="45.75" customHeight="1" x14ac:dyDescent="0.15">
      <c r="B61" s="126"/>
      <c r="C61" s="1234" t="s">
        <v>595</v>
      </c>
      <c r="D61" s="1235"/>
      <c r="E61" s="1236"/>
      <c r="F61" s="127">
        <v>63</v>
      </c>
      <c r="G61" s="127">
        <v>138</v>
      </c>
      <c r="H61" s="128">
        <v>213</v>
      </c>
    </row>
    <row r="62" spans="2:8" ht="45.75" customHeight="1" thickBot="1" x14ac:dyDescent="0.2">
      <c r="B62" s="129"/>
      <c r="C62" s="1237" t="s">
        <v>597</v>
      </c>
      <c r="D62" s="1238"/>
      <c r="E62" s="1239"/>
      <c r="F62" s="130">
        <v>26</v>
      </c>
      <c r="G62" s="130">
        <v>34</v>
      </c>
      <c r="H62" s="131">
        <v>46</v>
      </c>
    </row>
    <row r="63" spans="2:8" ht="52.5" customHeight="1" thickBot="1" x14ac:dyDescent="0.2">
      <c r="B63" s="132"/>
      <c r="C63" s="1240" t="s">
        <v>51</v>
      </c>
      <c r="D63" s="1240"/>
      <c r="E63" s="1241"/>
      <c r="F63" s="133">
        <v>4451</v>
      </c>
      <c r="G63" s="133">
        <v>4539</v>
      </c>
      <c r="H63" s="134">
        <v>4874</v>
      </c>
    </row>
    <row r="64" spans="2:8" x14ac:dyDescent="0.15"/>
  </sheetData>
  <sheetProtection algorithmName="SHA-512" hashValue="bAVMkgVOR3sBIJsIw3AYug5GHwxLrdatp0DvWvIDkG2TWbm0ck/YThrpQM52k7XQ7JJYzVzObStFd/qvaxcrQA==" saltValue="f3H76jy8WYlToHM0y2A6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126908</v>
      </c>
      <c r="E3" s="153"/>
      <c r="F3" s="154">
        <v>106005</v>
      </c>
      <c r="G3" s="155"/>
      <c r="H3" s="156"/>
    </row>
    <row r="4" spans="1:8" x14ac:dyDescent="0.15">
      <c r="A4" s="157"/>
      <c r="B4" s="158"/>
      <c r="C4" s="159"/>
      <c r="D4" s="160">
        <v>75391</v>
      </c>
      <c r="E4" s="161"/>
      <c r="F4" s="162">
        <v>58359</v>
      </c>
      <c r="G4" s="163"/>
      <c r="H4" s="164"/>
    </row>
    <row r="5" spans="1:8" x14ac:dyDescent="0.15">
      <c r="A5" s="145" t="s">
        <v>554</v>
      </c>
      <c r="B5" s="150"/>
      <c r="C5" s="151"/>
      <c r="D5" s="152">
        <v>96560</v>
      </c>
      <c r="E5" s="153"/>
      <c r="F5" s="154">
        <v>98507</v>
      </c>
      <c r="G5" s="155"/>
      <c r="H5" s="156"/>
    </row>
    <row r="6" spans="1:8" x14ac:dyDescent="0.15">
      <c r="A6" s="157"/>
      <c r="B6" s="158"/>
      <c r="C6" s="159"/>
      <c r="D6" s="160">
        <v>63253</v>
      </c>
      <c r="E6" s="161"/>
      <c r="F6" s="162">
        <v>47567</v>
      </c>
      <c r="G6" s="163"/>
      <c r="H6" s="164"/>
    </row>
    <row r="7" spans="1:8" x14ac:dyDescent="0.15">
      <c r="A7" s="145" t="s">
        <v>555</v>
      </c>
      <c r="B7" s="150"/>
      <c r="C7" s="151"/>
      <c r="D7" s="152">
        <v>110382</v>
      </c>
      <c r="E7" s="153"/>
      <c r="F7" s="154">
        <v>113347</v>
      </c>
      <c r="G7" s="155"/>
      <c r="H7" s="156"/>
    </row>
    <row r="8" spans="1:8" x14ac:dyDescent="0.15">
      <c r="A8" s="157"/>
      <c r="B8" s="158"/>
      <c r="C8" s="159"/>
      <c r="D8" s="160">
        <v>37474</v>
      </c>
      <c r="E8" s="161"/>
      <c r="F8" s="162">
        <v>58728</v>
      </c>
      <c r="G8" s="163"/>
      <c r="H8" s="164"/>
    </row>
    <row r="9" spans="1:8" x14ac:dyDescent="0.15">
      <c r="A9" s="145" t="s">
        <v>556</v>
      </c>
      <c r="B9" s="150"/>
      <c r="C9" s="151"/>
      <c r="D9" s="152">
        <v>76270</v>
      </c>
      <c r="E9" s="153"/>
      <c r="F9" s="154">
        <v>125418</v>
      </c>
      <c r="G9" s="155"/>
      <c r="H9" s="156"/>
    </row>
    <row r="10" spans="1:8" x14ac:dyDescent="0.15">
      <c r="A10" s="157"/>
      <c r="B10" s="158"/>
      <c r="C10" s="159"/>
      <c r="D10" s="160">
        <v>45161</v>
      </c>
      <c r="E10" s="161"/>
      <c r="F10" s="162">
        <v>60445</v>
      </c>
      <c r="G10" s="163"/>
      <c r="H10" s="164"/>
    </row>
    <row r="11" spans="1:8" x14ac:dyDescent="0.15">
      <c r="A11" s="145" t="s">
        <v>557</v>
      </c>
      <c r="B11" s="150"/>
      <c r="C11" s="151"/>
      <c r="D11" s="152">
        <v>170138</v>
      </c>
      <c r="E11" s="153"/>
      <c r="F11" s="154">
        <v>108384</v>
      </c>
      <c r="G11" s="155"/>
      <c r="H11" s="156"/>
    </row>
    <row r="12" spans="1:8" x14ac:dyDescent="0.15">
      <c r="A12" s="157"/>
      <c r="B12" s="158"/>
      <c r="C12" s="165"/>
      <c r="D12" s="160">
        <v>117783</v>
      </c>
      <c r="E12" s="161"/>
      <c r="F12" s="162">
        <v>51153</v>
      </c>
      <c r="G12" s="163"/>
      <c r="H12" s="164"/>
    </row>
    <row r="13" spans="1:8" x14ac:dyDescent="0.15">
      <c r="A13" s="145"/>
      <c r="B13" s="150"/>
      <c r="C13" s="166"/>
      <c r="D13" s="167">
        <v>116052</v>
      </c>
      <c r="E13" s="168"/>
      <c r="F13" s="169">
        <v>110332</v>
      </c>
      <c r="G13" s="170"/>
      <c r="H13" s="156"/>
    </row>
    <row r="14" spans="1:8" x14ac:dyDescent="0.15">
      <c r="A14" s="157"/>
      <c r="B14" s="158"/>
      <c r="C14" s="159"/>
      <c r="D14" s="160">
        <v>67812</v>
      </c>
      <c r="E14" s="161"/>
      <c r="F14" s="162">
        <v>55250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3.43</v>
      </c>
      <c r="C19" s="171">
        <f>ROUND(VALUE(SUBSTITUTE(実質収支比率等に係る経年分析!G$48,"▲","-")),2)</f>
        <v>4.3600000000000003</v>
      </c>
      <c r="D19" s="171">
        <f>ROUND(VALUE(SUBSTITUTE(実質収支比率等に係る経年分析!H$48,"▲","-")),2)</f>
        <v>4.68</v>
      </c>
      <c r="E19" s="171">
        <f>ROUND(VALUE(SUBSTITUTE(実質収支比率等に係る経年分析!I$48,"▲","-")),2)</f>
        <v>3.73</v>
      </c>
      <c r="F19" s="171">
        <f>ROUND(VALUE(SUBSTITUTE(実質収支比率等に係る経年分析!J$48,"▲","-")),2)</f>
        <v>4.96</v>
      </c>
    </row>
    <row r="20" spans="1:11" x14ac:dyDescent="0.15">
      <c r="A20" s="171" t="s">
        <v>55</v>
      </c>
      <c r="B20" s="171">
        <f>ROUND(VALUE(SUBSTITUTE(実質収支比率等に係る経年分析!F$47,"▲","-")),2)</f>
        <v>41.27</v>
      </c>
      <c r="C20" s="171">
        <f>ROUND(VALUE(SUBSTITUTE(実質収支比率等に係る経年分析!G$47,"▲","-")),2)</f>
        <v>31.95</v>
      </c>
      <c r="D20" s="171">
        <f>ROUND(VALUE(SUBSTITUTE(実質収支比率等に係る経年分析!H$47,"▲","-")),2)</f>
        <v>29.07</v>
      </c>
      <c r="E20" s="171">
        <f>ROUND(VALUE(SUBSTITUTE(実質収支比率等に係る経年分析!I$47,"▲","-")),2)</f>
        <v>29.24</v>
      </c>
      <c r="F20" s="171">
        <f>ROUND(VALUE(SUBSTITUTE(実質収支比率等に係る経年分析!J$47,"▲","-")),2)</f>
        <v>30.86</v>
      </c>
    </row>
    <row r="21" spans="1:11" x14ac:dyDescent="0.15">
      <c r="A21" s="171" t="s">
        <v>56</v>
      </c>
      <c r="B21" s="171">
        <f>IF(ISNUMBER(VALUE(SUBSTITUTE(実質収支比率等に係る経年分析!F$49,"▲","-"))),ROUND(VALUE(SUBSTITUTE(実質収支比率等に係る経年分析!F$49,"▲","-")),2),NA())</f>
        <v>-6.18</v>
      </c>
      <c r="C21" s="171">
        <f>IF(ISNUMBER(VALUE(SUBSTITUTE(実質収支比率等に係る経年分析!G$49,"▲","-"))),ROUND(VALUE(SUBSTITUTE(実質収支比率等に係る経年分析!G$49,"▲","-")),2),NA())</f>
        <v>-11.46</v>
      </c>
      <c r="D21" s="171">
        <f>IF(ISNUMBER(VALUE(SUBSTITUTE(実質収支比率等に係る経年分析!H$49,"▲","-"))),ROUND(VALUE(SUBSTITUTE(実質収支比率等に係る経年分析!H$49,"▲","-")),2),NA())</f>
        <v>-5.74</v>
      </c>
      <c r="E21" s="171">
        <f>IF(ISNUMBER(VALUE(SUBSTITUTE(実質収支比率等に係る経年分析!I$49,"▲","-"))),ROUND(VALUE(SUBSTITUTE(実質収支比率等に係る経年分析!I$49,"▲","-")),2),NA())</f>
        <v>-3.03</v>
      </c>
      <c r="F21" s="171">
        <f>IF(ISNUMBER(VALUE(SUBSTITUTE(実質収支比率等に係る経年分析!J$49,"▲","-"))),ROUND(VALUE(SUBSTITUTE(実質収支比率等に係る経年分析!J$49,"▲","-")),2),NA())</f>
        <v>1.93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農業集落排水事業特別会計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0.03</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介護サービス事業特別会計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15">
      <c r="A31" s="172" t="str">
        <f>IF(連結実質赤字比率に係る赤字・黒字の構成分析!C$39="",NA(),連結実質赤字比率に係る赤字・黒字の構成分析!C$39)</f>
        <v>後期高齢者医療制度特別会計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7.0000000000000007E-2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0.05</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0.05</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1.1000000000000001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0.86</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0.91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1.1200000000000001</v>
      </c>
    </row>
    <row r="33" spans="1:16" x14ac:dyDescent="0.15">
      <c r="A33" s="172" t="str">
        <f>IF(連結実質赤字比率に係る赤字・黒字の構成分析!C$37="",NA(),連結実質赤字比率に係る赤字・黒字の構成分析!C$37)</f>
        <v>介護保険事業特別会計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1.18</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1.46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1.32</v>
      </c>
    </row>
    <row r="34" spans="1:16" x14ac:dyDescent="0.15">
      <c r="A34" s="172" t="str">
        <f>IF(連結実質赤字比率に係る赤字・黒字の構成分析!C$36="",NA(),連結実質赤字比率に係る赤字・黒字の構成分析!C$36)</f>
        <v>公共下水道事業会計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3.42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3.35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3.51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3.29</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3.42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4.3499999999999996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3.73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4.96</v>
      </c>
    </row>
    <row r="36" spans="1:16" x14ac:dyDescent="0.15">
      <c r="A36" s="172" t="str">
        <f>IF(連結実質赤字比率に係る赤字・黒字の構成分析!C$34="",NA(),連結実質赤字比率に係る赤字・黒字の構成分析!C$34)</f>
        <v>上水道事業会計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17.350000000000001</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18.989999999999998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20.309999999999999</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20.5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20.440000000000001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1461</v>
      </c>
      <c r="E42" s="173"/>
      <c r="F42" s="173"/>
      <c r="G42" s="173">
        <f>'実質公債費比率（分子）の構造'!L$52</f>
        <v>1438</v>
      </c>
      <c r="H42" s="173"/>
      <c r="I42" s="173"/>
      <c r="J42" s="173">
        <f>'実質公債費比率（分子）の構造'!M$52</f>
        <v>1356</v>
      </c>
      <c r="K42" s="173"/>
      <c r="L42" s="173"/>
      <c r="M42" s="173">
        <f>'実質公債費比率（分子）の構造'!N$52</f>
        <v>1241</v>
      </c>
      <c r="N42" s="173"/>
      <c r="O42" s="173"/>
      <c r="P42" s="173">
        <f>'実質公債費比率（分子）の構造'!O$52</f>
        <v>1146</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28</v>
      </c>
      <c r="C44" s="173"/>
      <c r="D44" s="173"/>
      <c r="E44" s="173">
        <f>'実質公債費比率（分子）の構造'!L$50</f>
        <v>30</v>
      </c>
      <c r="F44" s="173"/>
      <c r="G44" s="173"/>
      <c r="H44" s="173">
        <f>'実質公債費比率（分子）の構造'!M$50</f>
        <v>30</v>
      </c>
      <c r="I44" s="173"/>
      <c r="J44" s="173"/>
      <c r="K44" s="173">
        <f>'実質公債費比率（分子）の構造'!N$50</f>
        <v>28</v>
      </c>
      <c r="L44" s="173"/>
      <c r="M44" s="173"/>
      <c r="N44" s="173">
        <f>'実質公債費比率（分子）の構造'!O$50</f>
        <v>22</v>
      </c>
      <c r="O44" s="173"/>
      <c r="P44" s="173"/>
    </row>
    <row r="45" spans="1:16" x14ac:dyDescent="0.15">
      <c r="A45" s="173" t="s">
        <v>66</v>
      </c>
      <c r="B45" s="173">
        <f>'実質公債費比率（分子）の構造'!K$49</f>
        <v>103</v>
      </c>
      <c r="C45" s="173"/>
      <c r="D45" s="173"/>
      <c r="E45" s="173">
        <f>'実質公債費比率（分子）の構造'!L$49</f>
        <v>114</v>
      </c>
      <c r="F45" s="173"/>
      <c r="G45" s="173"/>
      <c r="H45" s="173">
        <f>'実質公債費比率（分子）の構造'!M$49</f>
        <v>98</v>
      </c>
      <c r="I45" s="173"/>
      <c r="J45" s="173"/>
      <c r="K45" s="173">
        <f>'実質公債費比率（分子）の構造'!N$49</f>
        <v>108</v>
      </c>
      <c r="L45" s="173"/>
      <c r="M45" s="173"/>
      <c r="N45" s="173">
        <f>'実質公債費比率（分子）の構造'!O$49</f>
        <v>94</v>
      </c>
      <c r="O45" s="173"/>
      <c r="P45" s="173"/>
    </row>
    <row r="46" spans="1:16" x14ac:dyDescent="0.15">
      <c r="A46" s="173" t="s">
        <v>67</v>
      </c>
      <c r="B46" s="173">
        <f>'実質公債費比率（分子）の構造'!K$48</f>
        <v>355</v>
      </c>
      <c r="C46" s="173"/>
      <c r="D46" s="173"/>
      <c r="E46" s="173">
        <f>'実質公債費比率（分子）の構造'!L$48</f>
        <v>348</v>
      </c>
      <c r="F46" s="173"/>
      <c r="G46" s="173"/>
      <c r="H46" s="173">
        <f>'実質公債費比率（分子）の構造'!M$48</f>
        <v>318</v>
      </c>
      <c r="I46" s="173"/>
      <c r="J46" s="173"/>
      <c r="K46" s="173">
        <f>'実質公債費比率（分子）の構造'!N$48</f>
        <v>311</v>
      </c>
      <c r="L46" s="173"/>
      <c r="M46" s="173"/>
      <c r="N46" s="173">
        <f>'実質公債費比率（分子）の構造'!O$48</f>
        <v>284</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1602</v>
      </c>
      <c r="C49" s="173"/>
      <c r="D49" s="173"/>
      <c r="E49" s="173">
        <f>'実質公債費比率（分子）の構造'!L$45</f>
        <v>1626</v>
      </c>
      <c r="F49" s="173"/>
      <c r="G49" s="173"/>
      <c r="H49" s="173">
        <f>'実質公債費比率（分子）の構造'!M$45</f>
        <v>1526</v>
      </c>
      <c r="I49" s="173"/>
      <c r="J49" s="173"/>
      <c r="K49" s="173">
        <f>'実質公債費比率（分子）の構造'!N$45</f>
        <v>1402</v>
      </c>
      <c r="L49" s="173"/>
      <c r="M49" s="173"/>
      <c r="N49" s="173">
        <f>'実質公債費比率（分子）の構造'!O$45</f>
        <v>1281</v>
      </c>
      <c r="O49" s="173"/>
      <c r="P49" s="173"/>
    </row>
    <row r="50" spans="1:16" x14ac:dyDescent="0.15">
      <c r="A50" s="173" t="s">
        <v>71</v>
      </c>
      <c r="B50" s="173" t="e">
        <f>NA()</f>
        <v>#N/A</v>
      </c>
      <c r="C50" s="173">
        <f>IF(ISNUMBER('実質公債費比率（分子）の構造'!K$53),'実質公債費比率（分子）の構造'!K$53,NA())</f>
        <v>627</v>
      </c>
      <c r="D50" s="173" t="e">
        <f>NA()</f>
        <v>#N/A</v>
      </c>
      <c r="E50" s="173" t="e">
        <f>NA()</f>
        <v>#N/A</v>
      </c>
      <c r="F50" s="173">
        <f>IF(ISNUMBER('実質公債費比率（分子）の構造'!L$53),'実質公債費比率（分子）の構造'!L$53,NA())</f>
        <v>680</v>
      </c>
      <c r="G50" s="173" t="e">
        <f>NA()</f>
        <v>#N/A</v>
      </c>
      <c r="H50" s="173" t="e">
        <f>NA()</f>
        <v>#N/A</v>
      </c>
      <c r="I50" s="173">
        <f>IF(ISNUMBER('実質公債費比率（分子）の構造'!M$53),'実質公債費比率（分子）の構造'!M$53,NA())</f>
        <v>616</v>
      </c>
      <c r="J50" s="173" t="e">
        <f>NA()</f>
        <v>#N/A</v>
      </c>
      <c r="K50" s="173" t="e">
        <f>NA()</f>
        <v>#N/A</v>
      </c>
      <c r="L50" s="173">
        <f>IF(ISNUMBER('実質公債費比率（分子）の構造'!N$53),'実質公債費比率（分子）の構造'!N$53,NA())</f>
        <v>608</v>
      </c>
      <c r="M50" s="173" t="e">
        <f>NA()</f>
        <v>#N/A</v>
      </c>
      <c r="N50" s="173" t="e">
        <f>NA()</f>
        <v>#N/A</v>
      </c>
      <c r="O50" s="173">
        <f>IF(ISNUMBER('実質公債費比率（分子）の構造'!O$53),'実質公債費比率（分子）の構造'!O$53,NA())</f>
        <v>535</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12306</v>
      </c>
      <c r="E56" s="172"/>
      <c r="F56" s="172"/>
      <c r="G56" s="172">
        <f>'将来負担比率（分子）の構造'!J$52</f>
        <v>11796</v>
      </c>
      <c r="H56" s="172"/>
      <c r="I56" s="172"/>
      <c r="J56" s="172">
        <f>'将来負担比率（分子）の構造'!K$52</f>
        <v>11274</v>
      </c>
      <c r="K56" s="172"/>
      <c r="L56" s="172"/>
      <c r="M56" s="172">
        <f>'将来負担比率（分子）の構造'!L$52</f>
        <v>10924</v>
      </c>
      <c r="N56" s="172"/>
      <c r="O56" s="172"/>
      <c r="P56" s="172">
        <f>'将来負担比率（分子）の構造'!M$52</f>
        <v>11003</v>
      </c>
    </row>
    <row r="57" spans="1:16" x14ac:dyDescent="0.15">
      <c r="A57" s="172" t="s">
        <v>42</v>
      </c>
      <c r="B57" s="172"/>
      <c r="C57" s="172"/>
      <c r="D57" s="172">
        <f>'将来負担比率（分子）の構造'!I$51</f>
        <v>116</v>
      </c>
      <c r="E57" s="172"/>
      <c r="F57" s="172"/>
      <c r="G57" s="172">
        <f>'将来負担比率（分子）の構造'!J$51</f>
        <v>67</v>
      </c>
      <c r="H57" s="172"/>
      <c r="I57" s="172"/>
      <c r="J57" s="172">
        <f>'将来負担比率（分子）の構造'!K$51</f>
        <v>53</v>
      </c>
      <c r="K57" s="172"/>
      <c r="L57" s="172"/>
      <c r="M57" s="172">
        <f>'将来負担比率（分子）の構造'!L$51</f>
        <v>28</v>
      </c>
      <c r="N57" s="172"/>
      <c r="O57" s="172"/>
      <c r="P57" s="172">
        <f>'将来負担比率（分子）の構造'!M$51</f>
        <v>20</v>
      </c>
    </row>
    <row r="58" spans="1:16" x14ac:dyDescent="0.15">
      <c r="A58" s="172" t="s">
        <v>41</v>
      </c>
      <c r="B58" s="172"/>
      <c r="C58" s="172"/>
      <c r="D58" s="172">
        <f>'将来負担比率（分子）の構造'!I$50</f>
        <v>4220</v>
      </c>
      <c r="E58" s="172"/>
      <c r="F58" s="172"/>
      <c r="G58" s="172">
        <f>'将来負担比率（分子）の構造'!J$50</f>
        <v>3485</v>
      </c>
      <c r="H58" s="172"/>
      <c r="I58" s="172"/>
      <c r="J58" s="172">
        <f>'将来負担比率（分子）の構造'!K$50</f>
        <v>3256</v>
      </c>
      <c r="K58" s="172"/>
      <c r="L58" s="172"/>
      <c r="M58" s="172">
        <f>'将来負担比率（分子）の構造'!L$50</f>
        <v>3269</v>
      </c>
      <c r="N58" s="172"/>
      <c r="O58" s="172"/>
      <c r="P58" s="172">
        <f>'将来負担比率（分子）の構造'!M$50</f>
        <v>3640</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f>'将来負担比率（分子）の構造'!J$46</f>
        <v>7</v>
      </c>
      <c r="F61" s="172"/>
      <c r="G61" s="172"/>
      <c r="H61" s="172">
        <f>'将来負担比率（分子）の構造'!K$46</f>
        <v>8</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1370</v>
      </c>
      <c r="C62" s="172"/>
      <c r="D62" s="172"/>
      <c r="E62" s="172">
        <f>'将来負担比率（分子）の構造'!J$45</f>
        <v>1205</v>
      </c>
      <c r="F62" s="172"/>
      <c r="G62" s="172"/>
      <c r="H62" s="172">
        <f>'将来負担比率（分子）の構造'!K$45</f>
        <v>1157</v>
      </c>
      <c r="I62" s="172"/>
      <c r="J62" s="172"/>
      <c r="K62" s="172">
        <f>'将来負担比率（分子）の構造'!L$45</f>
        <v>1211</v>
      </c>
      <c r="L62" s="172"/>
      <c r="M62" s="172"/>
      <c r="N62" s="172">
        <f>'将来負担比率（分子）の構造'!M$45</f>
        <v>1232</v>
      </c>
      <c r="O62" s="172"/>
      <c r="P62" s="172"/>
    </row>
    <row r="63" spans="1:16" x14ac:dyDescent="0.15">
      <c r="A63" s="172" t="s">
        <v>34</v>
      </c>
      <c r="B63" s="172">
        <f>'将来負担比率（分子）の構造'!I$44</f>
        <v>646</v>
      </c>
      <c r="C63" s="172"/>
      <c r="D63" s="172"/>
      <c r="E63" s="172">
        <f>'将来負担比率（分子）の構造'!J$44</f>
        <v>592</v>
      </c>
      <c r="F63" s="172"/>
      <c r="G63" s="172"/>
      <c r="H63" s="172">
        <f>'将来負担比率（分子）の構造'!K$44</f>
        <v>549</v>
      </c>
      <c r="I63" s="172"/>
      <c r="J63" s="172"/>
      <c r="K63" s="172">
        <f>'将来負担比率（分子）の構造'!L$44</f>
        <v>535</v>
      </c>
      <c r="L63" s="172"/>
      <c r="M63" s="172"/>
      <c r="N63" s="172">
        <f>'将来負担比率（分子）の構造'!M$44</f>
        <v>490</v>
      </c>
      <c r="O63" s="172"/>
      <c r="P63" s="172"/>
    </row>
    <row r="64" spans="1:16" x14ac:dyDescent="0.15">
      <c r="A64" s="172" t="s">
        <v>33</v>
      </c>
      <c r="B64" s="172">
        <f>'将来負担比率（分子）の構造'!I$43</f>
        <v>3405</v>
      </c>
      <c r="C64" s="172"/>
      <c r="D64" s="172"/>
      <c r="E64" s="172">
        <f>'将来負担比率（分子）の構造'!J$43</f>
        <v>3180</v>
      </c>
      <c r="F64" s="172"/>
      <c r="G64" s="172"/>
      <c r="H64" s="172">
        <f>'将来負担比率（分子）の構造'!K$43</f>
        <v>2887</v>
      </c>
      <c r="I64" s="172"/>
      <c r="J64" s="172"/>
      <c r="K64" s="172">
        <f>'将来負担比率（分子）の構造'!L$43</f>
        <v>2629</v>
      </c>
      <c r="L64" s="172"/>
      <c r="M64" s="172"/>
      <c r="N64" s="172">
        <f>'将来負担比率（分子）の構造'!M$43</f>
        <v>2434</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12074</v>
      </c>
      <c r="C66" s="172"/>
      <c r="D66" s="172"/>
      <c r="E66" s="172">
        <f>'将来負担比率（分子）の構造'!J$41</f>
        <v>11568</v>
      </c>
      <c r="F66" s="172"/>
      <c r="G66" s="172"/>
      <c r="H66" s="172">
        <f>'将来負担比率（分子）の構造'!K$41</f>
        <v>10949</v>
      </c>
      <c r="I66" s="172"/>
      <c r="J66" s="172"/>
      <c r="K66" s="172">
        <f>'将来負担比率（分子）の構造'!L$41</f>
        <v>10624</v>
      </c>
      <c r="L66" s="172"/>
      <c r="M66" s="172"/>
      <c r="N66" s="172">
        <f>'将来負担比率（分子）の構造'!M$41</f>
        <v>10918</v>
      </c>
      <c r="O66" s="172"/>
      <c r="P66" s="172"/>
    </row>
    <row r="67" spans="1:16" x14ac:dyDescent="0.15">
      <c r="A67" s="172" t="s">
        <v>75</v>
      </c>
      <c r="B67" s="172" t="e">
        <f>NA()</f>
        <v>#N/A</v>
      </c>
      <c r="C67" s="172">
        <f>IF(ISNUMBER('将来負担比率（分子）の構造'!I$53), IF('将来負担比率（分子）の構造'!I$53 &lt; 0, 0, '将来負担比率（分子）の構造'!I$53), NA())</f>
        <v>853</v>
      </c>
      <c r="D67" s="172" t="e">
        <f>NA()</f>
        <v>#N/A</v>
      </c>
      <c r="E67" s="172" t="e">
        <f>NA()</f>
        <v>#N/A</v>
      </c>
      <c r="F67" s="172">
        <f>IF(ISNUMBER('将来負担比率（分子）の構造'!J$53), IF('将来負担比率（分子）の構造'!J$53 &lt; 0, 0, '将来負担比率（分子）の構造'!J$53), NA())</f>
        <v>1203</v>
      </c>
      <c r="G67" s="172" t="e">
        <f>NA()</f>
        <v>#N/A</v>
      </c>
      <c r="H67" s="172" t="e">
        <f>NA()</f>
        <v>#N/A</v>
      </c>
      <c r="I67" s="172">
        <f>IF(ISNUMBER('将来負担比率（分子）の構造'!K$53), IF('将来負担比率（分子）の構造'!K$53 &lt; 0, 0, '将来負担比率（分子）の構造'!K$53), NA())</f>
        <v>967</v>
      </c>
      <c r="J67" s="172" t="e">
        <f>NA()</f>
        <v>#N/A</v>
      </c>
      <c r="K67" s="172" t="e">
        <f>NA()</f>
        <v>#N/A</v>
      </c>
      <c r="L67" s="172">
        <f>IF(ISNUMBER('将来負担比率（分子）の構造'!L$53), IF('将来負担比率（分子）の構造'!L$53 &lt; 0, 0, '将来負担比率（分子）の構造'!L$53), NA())</f>
        <v>778</v>
      </c>
      <c r="M67" s="172" t="e">
        <f>NA()</f>
        <v>#N/A</v>
      </c>
      <c r="N67" s="172" t="e">
        <f>NA()</f>
        <v>#N/A</v>
      </c>
      <c r="O67" s="172">
        <f>IF(ISNUMBER('将来負担比率（分子）の構造'!M$53), IF('将来負担比率（分子）の構造'!M$53 &lt; 0, 0, '将来負担比率（分子）の構造'!M$53), NA())</f>
        <v>411</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2088</v>
      </c>
      <c r="C72" s="176">
        <f>基金残高に係る経年分析!G55</f>
        <v>2106</v>
      </c>
      <c r="D72" s="176">
        <f>基金残高に係る経年分析!H55</f>
        <v>2290</v>
      </c>
    </row>
    <row r="73" spans="1:16" x14ac:dyDescent="0.15">
      <c r="A73" s="175" t="s">
        <v>78</v>
      </c>
      <c r="B73" s="176">
        <f>基金残高に係る経年分析!F56</f>
        <v>22</v>
      </c>
      <c r="C73" s="176">
        <f>基金残高に係る経年分析!G56</f>
        <v>22</v>
      </c>
      <c r="D73" s="176">
        <f>基金残高に係る経年分析!H56</f>
        <v>81</v>
      </c>
    </row>
    <row r="74" spans="1:16" x14ac:dyDescent="0.15">
      <c r="A74" s="175" t="s">
        <v>79</v>
      </c>
      <c r="B74" s="176">
        <f>基金残高に係る経年分析!F57</f>
        <v>2341</v>
      </c>
      <c r="C74" s="176">
        <f>基金残高に係る経年分析!G57</f>
        <v>2411</v>
      </c>
      <c r="D74" s="176">
        <f>基金残高に係る経年分析!H57</f>
        <v>2503</v>
      </c>
    </row>
  </sheetData>
  <sheetProtection algorithmName="SHA-512" hashValue="+Y0abQzwpcYW7FdoO35dMrrqg/EuOFtIfWSYjNKlYUODNJFQ5Idj/45sD6d8xiRkXUfLrM2VnyM77cw11yeXYg==" saltValue="TZM55iGFjCIbybXUPZ59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A25D1-38D4-4D53-9394-B76EC9A3D3CA}">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211</v>
      </c>
      <c r="DI1" s="607"/>
      <c r="DJ1" s="607"/>
      <c r="DK1" s="607"/>
      <c r="DL1" s="607"/>
      <c r="DM1" s="607"/>
      <c r="DN1" s="608"/>
      <c r="DO1" s="212"/>
      <c r="DP1" s="606" t="s">
        <v>212</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15">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9" t="s">
        <v>214</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215</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216</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15">
      <c r="B4" s="609" t="s">
        <v>1</v>
      </c>
      <c r="C4" s="610"/>
      <c r="D4" s="610"/>
      <c r="E4" s="610"/>
      <c r="F4" s="610"/>
      <c r="G4" s="610"/>
      <c r="H4" s="610"/>
      <c r="I4" s="610"/>
      <c r="J4" s="610"/>
      <c r="K4" s="610"/>
      <c r="L4" s="610"/>
      <c r="M4" s="610"/>
      <c r="N4" s="610"/>
      <c r="O4" s="610"/>
      <c r="P4" s="610"/>
      <c r="Q4" s="611"/>
      <c r="R4" s="609" t="s">
        <v>217</v>
      </c>
      <c r="S4" s="610"/>
      <c r="T4" s="610"/>
      <c r="U4" s="610"/>
      <c r="V4" s="610"/>
      <c r="W4" s="610"/>
      <c r="X4" s="610"/>
      <c r="Y4" s="611"/>
      <c r="Z4" s="609" t="s">
        <v>218</v>
      </c>
      <c r="AA4" s="610"/>
      <c r="AB4" s="610"/>
      <c r="AC4" s="611"/>
      <c r="AD4" s="609" t="s">
        <v>219</v>
      </c>
      <c r="AE4" s="610"/>
      <c r="AF4" s="610"/>
      <c r="AG4" s="610"/>
      <c r="AH4" s="610"/>
      <c r="AI4" s="610"/>
      <c r="AJ4" s="610"/>
      <c r="AK4" s="611"/>
      <c r="AL4" s="609" t="s">
        <v>218</v>
      </c>
      <c r="AM4" s="610"/>
      <c r="AN4" s="610"/>
      <c r="AO4" s="611"/>
      <c r="AP4" s="615" t="s">
        <v>220</v>
      </c>
      <c r="AQ4" s="615"/>
      <c r="AR4" s="615"/>
      <c r="AS4" s="615"/>
      <c r="AT4" s="615"/>
      <c r="AU4" s="615"/>
      <c r="AV4" s="615"/>
      <c r="AW4" s="615"/>
      <c r="AX4" s="615"/>
      <c r="AY4" s="615"/>
      <c r="AZ4" s="615"/>
      <c r="BA4" s="615"/>
      <c r="BB4" s="615"/>
      <c r="BC4" s="615"/>
      <c r="BD4" s="615"/>
      <c r="BE4" s="615"/>
      <c r="BF4" s="615"/>
      <c r="BG4" s="615" t="s">
        <v>221</v>
      </c>
      <c r="BH4" s="615"/>
      <c r="BI4" s="615"/>
      <c r="BJ4" s="615"/>
      <c r="BK4" s="615"/>
      <c r="BL4" s="615"/>
      <c r="BM4" s="615"/>
      <c r="BN4" s="615"/>
      <c r="BO4" s="615" t="s">
        <v>218</v>
      </c>
      <c r="BP4" s="615"/>
      <c r="BQ4" s="615"/>
      <c r="BR4" s="615"/>
      <c r="BS4" s="615" t="s">
        <v>222</v>
      </c>
      <c r="BT4" s="615"/>
      <c r="BU4" s="615"/>
      <c r="BV4" s="615"/>
      <c r="BW4" s="615"/>
      <c r="BX4" s="615"/>
      <c r="BY4" s="615"/>
      <c r="BZ4" s="615"/>
      <c r="CA4" s="615"/>
      <c r="CB4" s="615"/>
      <c r="CD4" s="612" t="s">
        <v>223</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15">
      <c r="B5" s="616" t="s">
        <v>224</v>
      </c>
      <c r="C5" s="617"/>
      <c r="D5" s="617"/>
      <c r="E5" s="617"/>
      <c r="F5" s="617"/>
      <c r="G5" s="617"/>
      <c r="H5" s="617"/>
      <c r="I5" s="617"/>
      <c r="J5" s="617"/>
      <c r="K5" s="617"/>
      <c r="L5" s="617"/>
      <c r="M5" s="617"/>
      <c r="N5" s="617"/>
      <c r="O5" s="617"/>
      <c r="P5" s="617"/>
      <c r="Q5" s="618"/>
      <c r="R5" s="619">
        <v>1959952</v>
      </c>
      <c r="S5" s="620"/>
      <c r="T5" s="620"/>
      <c r="U5" s="620"/>
      <c r="V5" s="620"/>
      <c r="W5" s="620"/>
      <c r="X5" s="620"/>
      <c r="Y5" s="621"/>
      <c r="Z5" s="622">
        <v>14.1</v>
      </c>
      <c r="AA5" s="622"/>
      <c r="AB5" s="622"/>
      <c r="AC5" s="622"/>
      <c r="AD5" s="623">
        <v>1959952</v>
      </c>
      <c r="AE5" s="623"/>
      <c r="AF5" s="623"/>
      <c r="AG5" s="623"/>
      <c r="AH5" s="623"/>
      <c r="AI5" s="623"/>
      <c r="AJ5" s="623"/>
      <c r="AK5" s="623"/>
      <c r="AL5" s="624">
        <v>27</v>
      </c>
      <c r="AM5" s="625"/>
      <c r="AN5" s="625"/>
      <c r="AO5" s="626"/>
      <c r="AP5" s="616" t="s">
        <v>225</v>
      </c>
      <c r="AQ5" s="617"/>
      <c r="AR5" s="617"/>
      <c r="AS5" s="617"/>
      <c r="AT5" s="617"/>
      <c r="AU5" s="617"/>
      <c r="AV5" s="617"/>
      <c r="AW5" s="617"/>
      <c r="AX5" s="617"/>
      <c r="AY5" s="617"/>
      <c r="AZ5" s="617"/>
      <c r="BA5" s="617"/>
      <c r="BB5" s="617"/>
      <c r="BC5" s="617"/>
      <c r="BD5" s="617"/>
      <c r="BE5" s="617"/>
      <c r="BF5" s="618"/>
      <c r="BG5" s="630">
        <v>1959620</v>
      </c>
      <c r="BH5" s="631"/>
      <c r="BI5" s="631"/>
      <c r="BJ5" s="631"/>
      <c r="BK5" s="631"/>
      <c r="BL5" s="631"/>
      <c r="BM5" s="631"/>
      <c r="BN5" s="632"/>
      <c r="BO5" s="633">
        <v>100</v>
      </c>
      <c r="BP5" s="633"/>
      <c r="BQ5" s="633"/>
      <c r="BR5" s="633"/>
      <c r="BS5" s="634" t="s">
        <v>129</v>
      </c>
      <c r="BT5" s="634"/>
      <c r="BU5" s="634"/>
      <c r="BV5" s="634"/>
      <c r="BW5" s="634"/>
      <c r="BX5" s="634"/>
      <c r="BY5" s="634"/>
      <c r="BZ5" s="634"/>
      <c r="CA5" s="634"/>
      <c r="CB5" s="638"/>
      <c r="CD5" s="612" t="s">
        <v>220</v>
      </c>
      <c r="CE5" s="613"/>
      <c r="CF5" s="613"/>
      <c r="CG5" s="613"/>
      <c r="CH5" s="613"/>
      <c r="CI5" s="613"/>
      <c r="CJ5" s="613"/>
      <c r="CK5" s="613"/>
      <c r="CL5" s="613"/>
      <c r="CM5" s="613"/>
      <c r="CN5" s="613"/>
      <c r="CO5" s="613"/>
      <c r="CP5" s="613"/>
      <c r="CQ5" s="614"/>
      <c r="CR5" s="612" t="s">
        <v>226</v>
      </c>
      <c r="CS5" s="613"/>
      <c r="CT5" s="613"/>
      <c r="CU5" s="613"/>
      <c r="CV5" s="613"/>
      <c r="CW5" s="613"/>
      <c r="CX5" s="613"/>
      <c r="CY5" s="614"/>
      <c r="CZ5" s="612" t="s">
        <v>218</v>
      </c>
      <c r="DA5" s="613"/>
      <c r="DB5" s="613"/>
      <c r="DC5" s="614"/>
      <c r="DD5" s="612" t="s">
        <v>227</v>
      </c>
      <c r="DE5" s="613"/>
      <c r="DF5" s="613"/>
      <c r="DG5" s="613"/>
      <c r="DH5" s="613"/>
      <c r="DI5" s="613"/>
      <c r="DJ5" s="613"/>
      <c r="DK5" s="613"/>
      <c r="DL5" s="613"/>
      <c r="DM5" s="613"/>
      <c r="DN5" s="613"/>
      <c r="DO5" s="613"/>
      <c r="DP5" s="614"/>
      <c r="DQ5" s="612" t="s">
        <v>228</v>
      </c>
      <c r="DR5" s="613"/>
      <c r="DS5" s="613"/>
      <c r="DT5" s="613"/>
      <c r="DU5" s="613"/>
      <c r="DV5" s="613"/>
      <c r="DW5" s="613"/>
      <c r="DX5" s="613"/>
      <c r="DY5" s="613"/>
      <c r="DZ5" s="613"/>
      <c r="EA5" s="613"/>
      <c r="EB5" s="613"/>
      <c r="EC5" s="614"/>
    </row>
    <row r="6" spans="2:143" ht="11.25" customHeight="1" x14ac:dyDescent="0.15">
      <c r="B6" s="627" t="s">
        <v>229</v>
      </c>
      <c r="C6" s="628"/>
      <c r="D6" s="628"/>
      <c r="E6" s="628"/>
      <c r="F6" s="628"/>
      <c r="G6" s="628"/>
      <c r="H6" s="628"/>
      <c r="I6" s="628"/>
      <c r="J6" s="628"/>
      <c r="K6" s="628"/>
      <c r="L6" s="628"/>
      <c r="M6" s="628"/>
      <c r="N6" s="628"/>
      <c r="O6" s="628"/>
      <c r="P6" s="628"/>
      <c r="Q6" s="629"/>
      <c r="R6" s="630">
        <v>201264</v>
      </c>
      <c r="S6" s="631"/>
      <c r="T6" s="631"/>
      <c r="U6" s="631"/>
      <c r="V6" s="631"/>
      <c r="W6" s="631"/>
      <c r="X6" s="631"/>
      <c r="Y6" s="632"/>
      <c r="Z6" s="633">
        <v>1.4</v>
      </c>
      <c r="AA6" s="633"/>
      <c r="AB6" s="633"/>
      <c r="AC6" s="633"/>
      <c r="AD6" s="634">
        <v>201264</v>
      </c>
      <c r="AE6" s="634"/>
      <c r="AF6" s="634"/>
      <c r="AG6" s="634"/>
      <c r="AH6" s="634"/>
      <c r="AI6" s="634"/>
      <c r="AJ6" s="634"/>
      <c r="AK6" s="634"/>
      <c r="AL6" s="635">
        <v>2.8</v>
      </c>
      <c r="AM6" s="636"/>
      <c r="AN6" s="636"/>
      <c r="AO6" s="637"/>
      <c r="AP6" s="627" t="s">
        <v>230</v>
      </c>
      <c r="AQ6" s="628"/>
      <c r="AR6" s="628"/>
      <c r="AS6" s="628"/>
      <c r="AT6" s="628"/>
      <c r="AU6" s="628"/>
      <c r="AV6" s="628"/>
      <c r="AW6" s="628"/>
      <c r="AX6" s="628"/>
      <c r="AY6" s="628"/>
      <c r="AZ6" s="628"/>
      <c r="BA6" s="628"/>
      <c r="BB6" s="628"/>
      <c r="BC6" s="628"/>
      <c r="BD6" s="628"/>
      <c r="BE6" s="628"/>
      <c r="BF6" s="629"/>
      <c r="BG6" s="630">
        <v>1959620</v>
      </c>
      <c r="BH6" s="631"/>
      <c r="BI6" s="631"/>
      <c r="BJ6" s="631"/>
      <c r="BK6" s="631"/>
      <c r="BL6" s="631"/>
      <c r="BM6" s="631"/>
      <c r="BN6" s="632"/>
      <c r="BO6" s="633">
        <v>100</v>
      </c>
      <c r="BP6" s="633"/>
      <c r="BQ6" s="633"/>
      <c r="BR6" s="633"/>
      <c r="BS6" s="634" t="s">
        <v>129</v>
      </c>
      <c r="BT6" s="634"/>
      <c r="BU6" s="634"/>
      <c r="BV6" s="634"/>
      <c r="BW6" s="634"/>
      <c r="BX6" s="634"/>
      <c r="BY6" s="634"/>
      <c r="BZ6" s="634"/>
      <c r="CA6" s="634"/>
      <c r="CB6" s="638"/>
      <c r="CD6" s="641" t="s">
        <v>231</v>
      </c>
      <c r="CE6" s="642"/>
      <c r="CF6" s="642"/>
      <c r="CG6" s="642"/>
      <c r="CH6" s="642"/>
      <c r="CI6" s="642"/>
      <c r="CJ6" s="642"/>
      <c r="CK6" s="642"/>
      <c r="CL6" s="642"/>
      <c r="CM6" s="642"/>
      <c r="CN6" s="642"/>
      <c r="CO6" s="642"/>
      <c r="CP6" s="642"/>
      <c r="CQ6" s="643"/>
      <c r="CR6" s="630">
        <v>83585</v>
      </c>
      <c r="CS6" s="631"/>
      <c r="CT6" s="631"/>
      <c r="CU6" s="631"/>
      <c r="CV6" s="631"/>
      <c r="CW6" s="631"/>
      <c r="CX6" s="631"/>
      <c r="CY6" s="632"/>
      <c r="CZ6" s="624">
        <v>0.6</v>
      </c>
      <c r="DA6" s="625"/>
      <c r="DB6" s="625"/>
      <c r="DC6" s="644"/>
      <c r="DD6" s="639" t="s">
        <v>129</v>
      </c>
      <c r="DE6" s="631"/>
      <c r="DF6" s="631"/>
      <c r="DG6" s="631"/>
      <c r="DH6" s="631"/>
      <c r="DI6" s="631"/>
      <c r="DJ6" s="631"/>
      <c r="DK6" s="631"/>
      <c r="DL6" s="631"/>
      <c r="DM6" s="631"/>
      <c r="DN6" s="631"/>
      <c r="DO6" s="631"/>
      <c r="DP6" s="632"/>
      <c r="DQ6" s="639">
        <v>83585</v>
      </c>
      <c r="DR6" s="631"/>
      <c r="DS6" s="631"/>
      <c r="DT6" s="631"/>
      <c r="DU6" s="631"/>
      <c r="DV6" s="631"/>
      <c r="DW6" s="631"/>
      <c r="DX6" s="631"/>
      <c r="DY6" s="631"/>
      <c r="DZ6" s="631"/>
      <c r="EA6" s="631"/>
      <c r="EB6" s="631"/>
      <c r="EC6" s="640"/>
    </row>
    <row r="7" spans="2:143" ht="11.25" customHeight="1" x14ac:dyDescent="0.15">
      <c r="B7" s="627" t="s">
        <v>232</v>
      </c>
      <c r="C7" s="628"/>
      <c r="D7" s="628"/>
      <c r="E7" s="628"/>
      <c r="F7" s="628"/>
      <c r="G7" s="628"/>
      <c r="H7" s="628"/>
      <c r="I7" s="628"/>
      <c r="J7" s="628"/>
      <c r="K7" s="628"/>
      <c r="L7" s="628"/>
      <c r="M7" s="628"/>
      <c r="N7" s="628"/>
      <c r="O7" s="628"/>
      <c r="P7" s="628"/>
      <c r="Q7" s="629"/>
      <c r="R7" s="630">
        <v>1484</v>
      </c>
      <c r="S7" s="631"/>
      <c r="T7" s="631"/>
      <c r="U7" s="631"/>
      <c r="V7" s="631"/>
      <c r="W7" s="631"/>
      <c r="X7" s="631"/>
      <c r="Y7" s="632"/>
      <c r="Z7" s="633">
        <v>0</v>
      </c>
      <c r="AA7" s="633"/>
      <c r="AB7" s="633"/>
      <c r="AC7" s="633"/>
      <c r="AD7" s="634">
        <v>1484</v>
      </c>
      <c r="AE7" s="634"/>
      <c r="AF7" s="634"/>
      <c r="AG7" s="634"/>
      <c r="AH7" s="634"/>
      <c r="AI7" s="634"/>
      <c r="AJ7" s="634"/>
      <c r="AK7" s="634"/>
      <c r="AL7" s="635">
        <v>0</v>
      </c>
      <c r="AM7" s="636"/>
      <c r="AN7" s="636"/>
      <c r="AO7" s="637"/>
      <c r="AP7" s="627" t="s">
        <v>233</v>
      </c>
      <c r="AQ7" s="628"/>
      <c r="AR7" s="628"/>
      <c r="AS7" s="628"/>
      <c r="AT7" s="628"/>
      <c r="AU7" s="628"/>
      <c r="AV7" s="628"/>
      <c r="AW7" s="628"/>
      <c r="AX7" s="628"/>
      <c r="AY7" s="628"/>
      <c r="AZ7" s="628"/>
      <c r="BA7" s="628"/>
      <c r="BB7" s="628"/>
      <c r="BC7" s="628"/>
      <c r="BD7" s="628"/>
      <c r="BE7" s="628"/>
      <c r="BF7" s="629"/>
      <c r="BG7" s="630">
        <v>660513</v>
      </c>
      <c r="BH7" s="631"/>
      <c r="BI7" s="631"/>
      <c r="BJ7" s="631"/>
      <c r="BK7" s="631"/>
      <c r="BL7" s="631"/>
      <c r="BM7" s="631"/>
      <c r="BN7" s="632"/>
      <c r="BO7" s="633">
        <v>33.700000000000003</v>
      </c>
      <c r="BP7" s="633"/>
      <c r="BQ7" s="633"/>
      <c r="BR7" s="633"/>
      <c r="BS7" s="634" t="s">
        <v>129</v>
      </c>
      <c r="BT7" s="634"/>
      <c r="BU7" s="634"/>
      <c r="BV7" s="634"/>
      <c r="BW7" s="634"/>
      <c r="BX7" s="634"/>
      <c r="BY7" s="634"/>
      <c r="BZ7" s="634"/>
      <c r="CA7" s="634"/>
      <c r="CB7" s="638"/>
      <c r="CD7" s="645" t="s">
        <v>234</v>
      </c>
      <c r="CE7" s="646"/>
      <c r="CF7" s="646"/>
      <c r="CG7" s="646"/>
      <c r="CH7" s="646"/>
      <c r="CI7" s="646"/>
      <c r="CJ7" s="646"/>
      <c r="CK7" s="646"/>
      <c r="CL7" s="646"/>
      <c r="CM7" s="646"/>
      <c r="CN7" s="646"/>
      <c r="CO7" s="646"/>
      <c r="CP7" s="646"/>
      <c r="CQ7" s="647"/>
      <c r="CR7" s="630">
        <v>3260868</v>
      </c>
      <c r="CS7" s="631"/>
      <c r="CT7" s="631"/>
      <c r="CU7" s="631"/>
      <c r="CV7" s="631"/>
      <c r="CW7" s="631"/>
      <c r="CX7" s="631"/>
      <c r="CY7" s="632"/>
      <c r="CZ7" s="633">
        <v>24.5</v>
      </c>
      <c r="DA7" s="633"/>
      <c r="DB7" s="633"/>
      <c r="DC7" s="633"/>
      <c r="DD7" s="639">
        <v>1854284</v>
      </c>
      <c r="DE7" s="631"/>
      <c r="DF7" s="631"/>
      <c r="DG7" s="631"/>
      <c r="DH7" s="631"/>
      <c r="DI7" s="631"/>
      <c r="DJ7" s="631"/>
      <c r="DK7" s="631"/>
      <c r="DL7" s="631"/>
      <c r="DM7" s="631"/>
      <c r="DN7" s="631"/>
      <c r="DO7" s="631"/>
      <c r="DP7" s="632"/>
      <c r="DQ7" s="639">
        <v>1876060</v>
      </c>
      <c r="DR7" s="631"/>
      <c r="DS7" s="631"/>
      <c r="DT7" s="631"/>
      <c r="DU7" s="631"/>
      <c r="DV7" s="631"/>
      <c r="DW7" s="631"/>
      <c r="DX7" s="631"/>
      <c r="DY7" s="631"/>
      <c r="DZ7" s="631"/>
      <c r="EA7" s="631"/>
      <c r="EB7" s="631"/>
      <c r="EC7" s="640"/>
    </row>
    <row r="8" spans="2:143" ht="11.25" customHeight="1" x14ac:dyDescent="0.15">
      <c r="B8" s="627" t="s">
        <v>235</v>
      </c>
      <c r="C8" s="628"/>
      <c r="D8" s="628"/>
      <c r="E8" s="628"/>
      <c r="F8" s="628"/>
      <c r="G8" s="628"/>
      <c r="H8" s="628"/>
      <c r="I8" s="628"/>
      <c r="J8" s="628"/>
      <c r="K8" s="628"/>
      <c r="L8" s="628"/>
      <c r="M8" s="628"/>
      <c r="N8" s="628"/>
      <c r="O8" s="628"/>
      <c r="P8" s="628"/>
      <c r="Q8" s="629"/>
      <c r="R8" s="630">
        <v>9431</v>
      </c>
      <c r="S8" s="631"/>
      <c r="T8" s="631"/>
      <c r="U8" s="631"/>
      <c r="V8" s="631"/>
      <c r="W8" s="631"/>
      <c r="X8" s="631"/>
      <c r="Y8" s="632"/>
      <c r="Z8" s="633">
        <v>0.1</v>
      </c>
      <c r="AA8" s="633"/>
      <c r="AB8" s="633"/>
      <c r="AC8" s="633"/>
      <c r="AD8" s="634">
        <v>9431</v>
      </c>
      <c r="AE8" s="634"/>
      <c r="AF8" s="634"/>
      <c r="AG8" s="634"/>
      <c r="AH8" s="634"/>
      <c r="AI8" s="634"/>
      <c r="AJ8" s="634"/>
      <c r="AK8" s="634"/>
      <c r="AL8" s="635">
        <v>0.1</v>
      </c>
      <c r="AM8" s="636"/>
      <c r="AN8" s="636"/>
      <c r="AO8" s="637"/>
      <c r="AP8" s="627" t="s">
        <v>236</v>
      </c>
      <c r="AQ8" s="628"/>
      <c r="AR8" s="628"/>
      <c r="AS8" s="628"/>
      <c r="AT8" s="628"/>
      <c r="AU8" s="628"/>
      <c r="AV8" s="628"/>
      <c r="AW8" s="628"/>
      <c r="AX8" s="628"/>
      <c r="AY8" s="628"/>
      <c r="AZ8" s="628"/>
      <c r="BA8" s="628"/>
      <c r="BB8" s="628"/>
      <c r="BC8" s="628"/>
      <c r="BD8" s="628"/>
      <c r="BE8" s="628"/>
      <c r="BF8" s="629"/>
      <c r="BG8" s="630">
        <v>27547</v>
      </c>
      <c r="BH8" s="631"/>
      <c r="BI8" s="631"/>
      <c r="BJ8" s="631"/>
      <c r="BK8" s="631"/>
      <c r="BL8" s="631"/>
      <c r="BM8" s="631"/>
      <c r="BN8" s="632"/>
      <c r="BO8" s="633">
        <v>1.4</v>
      </c>
      <c r="BP8" s="633"/>
      <c r="BQ8" s="633"/>
      <c r="BR8" s="633"/>
      <c r="BS8" s="634" t="s">
        <v>129</v>
      </c>
      <c r="BT8" s="634"/>
      <c r="BU8" s="634"/>
      <c r="BV8" s="634"/>
      <c r="BW8" s="634"/>
      <c r="BX8" s="634"/>
      <c r="BY8" s="634"/>
      <c r="BZ8" s="634"/>
      <c r="CA8" s="634"/>
      <c r="CB8" s="638"/>
      <c r="CD8" s="645" t="s">
        <v>237</v>
      </c>
      <c r="CE8" s="646"/>
      <c r="CF8" s="646"/>
      <c r="CG8" s="646"/>
      <c r="CH8" s="646"/>
      <c r="CI8" s="646"/>
      <c r="CJ8" s="646"/>
      <c r="CK8" s="646"/>
      <c r="CL8" s="646"/>
      <c r="CM8" s="646"/>
      <c r="CN8" s="646"/>
      <c r="CO8" s="646"/>
      <c r="CP8" s="646"/>
      <c r="CQ8" s="647"/>
      <c r="CR8" s="630">
        <v>3225980</v>
      </c>
      <c r="CS8" s="631"/>
      <c r="CT8" s="631"/>
      <c r="CU8" s="631"/>
      <c r="CV8" s="631"/>
      <c r="CW8" s="631"/>
      <c r="CX8" s="631"/>
      <c r="CY8" s="632"/>
      <c r="CZ8" s="633">
        <v>24.2</v>
      </c>
      <c r="DA8" s="633"/>
      <c r="DB8" s="633"/>
      <c r="DC8" s="633"/>
      <c r="DD8" s="639">
        <v>2872</v>
      </c>
      <c r="DE8" s="631"/>
      <c r="DF8" s="631"/>
      <c r="DG8" s="631"/>
      <c r="DH8" s="631"/>
      <c r="DI8" s="631"/>
      <c r="DJ8" s="631"/>
      <c r="DK8" s="631"/>
      <c r="DL8" s="631"/>
      <c r="DM8" s="631"/>
      <c r="DN8" s="631"/>
      <c r="DO8" s="631"/>
      <c r="DP8" s="632"/>
      <c r="DQ8" s="639">
        <v>1732324</v>
      </c>
      <c r="DR8" s="631"/>
      <c r="DS8" s="631"/>
      <c r="DT8" s="631"/>
      <c r="DU8" s="631"/>
      <c r="DV8" s="631"/>
      <c r="DW8" s="631"/>
      <c r="DX8" s="631"/>
      <c r="DY8" s="631"/>
      <c r="DZ8" s="631"/>
      <c r="EA8" s="631"/>
      <c r="EB8" s="631"/>
      <c r="EC8" s="640"/>
    </row>
    <row r="9" spans="2:143" ht="11.25" customHeight="1" x14ac:dyDescent="0.15">
      <c r="B9" s="627" t="s">
        <v>238</v>
      </c>
      <c r="C9" s="628"/>
      <c r="D9" s="628"/>
      <c r="E9" s="628"/>
      <c r="F9" s="628"/>
      <c r="G9" s="628"/>
      <c r="H9" s="628"/>
      <c r="I9" s="628"/>
      <c r="J9" s="628"/>
      <c r="K9" s="628"/>
      <c r="L9" s="628"/>
      <c r="M9" s="628"/>
      <c r="N9" s="628"/>
      <c r="O9" s="628"/>
      <c r="P9" s="628"/>
      <c r="Q9" s="629"/>
      <c r="R9" s="630">
        <v>10251</v>
      </c>
      <c r="S9" s="631"/>
      <c r="T9" s="631"/>
      <c r="U9" s="631"/>
      <c r="V9" s="631"/>
      <c r="W9" s="631"/>
      <c r="X9" s="631"/>
      <c r="Y9" s="632"/>
      <c r="Z9" s="633">
        <v>0.1</v>
      </c>
      <c r="AA9" s="633"/>
      <c r="AB9" s="633"/>
      <c r="AC9" s="633"/>
      <c r="AD9" s="634">
        <v>10251</v>
      </c>
      <c r="AE9" s="634"/>
      <c r="AF9" s="634"/>
      <c r="AG9" s="634"/>
      <c r="AH9" s="634"/>
      <c r="AI9" s="634"/>
      <c r="AJ9" s="634"/>
      <c r="AK9" s="634"/>
      <c r="AL9" s="635">
        <v>0.1</v>
      </c>
      <c r="AM9" s="636"/>
      <c r="AN9" s="636"/>
      <c r="AO9" s="637"/>
      <c r="AP9" s="627" t="s">
        <v>239</v>
      </c>
      <c r="AQ9" s="628"/>
      <c r="AR9" s="628"/>
      <c r="AS9" s="628"/>
      <c r="AT9" s="628"/>
      <c r="AU9" s="628"/>
      <c r="AV9" s="628"/>
      <c r="AW9" s="628"/>
      <c r="AX9" s="628"/>
      <c r="AY9" s="628"/>
      <c r="AZ9" s="628"/>
      <c r="BA9" s="628"/>
      <c r="BB9" s="628"/>
      <c r="BC9" s="628"/>
      <c r="BD9" s="628"/>
      <c r="BE9" s="628"/>
      <c r="BF9" s="629"/>
      <c r="BG9" s="630">
        <v>550186</v>
      </c>
      <c r="BH9" s="631"/>
      <c r="BI9" s="631"/>
      <c r="BJ9" s="631"/>
      <c r="BK9" s="631"/>
      <c r="BL9" s="631"/>
      <c r="BM9" s="631"/>
      <c r="BN9" s="632"/>
      <c r="BO9" s="633">
        <v>28.1</v>
      </c>
      <c r="BP9" s="633"/>
      <c r="BQ9" s="633"/>
      <c r="BR9" s="633"/>
      <c r="BS9" s="634" t="s">
        <v>129</v>
      </c>
      <c r="BT9" s="634"/>
      <c r="BU9" s="634"/>
      <c r="BV9" s="634"/>
      <c r="BW9" s="634"/>
      <c r="BX9" s="634"/>
      <c r="BY9" s="634"/>
      <c r="BZ9" s="634"/>
      <c r="CA9" s="634"/>
      <c r="CB9" s="638"/>
      <c r="CD9" s="645" t="s">
        <v>240</v>
      </c>
      <c r="CE9" s="646"/>
      <c r="CF9" s="646"/>
      <c r="CG9" s="646"/>
      <c r="CH9" s="646"/>
      <c r="CI9" s="646"/>
      <c r="CJ9" s="646"/>
      <c r="CK9" s="646"/>
      <c r="CL9" s="646"/>
      <c r="CM9" s="646"/>
      <c r="CN9" s="646"/>
      <c r="CO9" s="646"/>
      <c r="CP9" s="646"/>
      <c r="CQ9" s="647"/>
      <c r="CR9" s="630">
        <v>1363446</v>
      </c>
      <c r="CS9" s="631"/>
      <c r="CT9" s="631"/>
      <c r="CU9" s="631"/>
      <c r="CV9" s="631"/>
      <c r="CW9" s="631"/>
      <c r="CX9" s="631"/>
      <c r="CY9" s="632"/>
      <c r="CZ9" s="633">
        <v>10.199999999999999</v>
      </c>
      <c r="DA9" s="633"/>
      <c r="DB9" s="633"/>
      <c r="DC9" s="633"/>
      <c r="DD9" s="639">
        <v>15823</v>
      </c>
      <c r="DE9" s="631"/>
      <c r="DF9" s="631"/>
      <c r="DG9" s="631"/>
      <c r="DH9" s="631"/>
      <c r="DI9" s="631"/>
      <c r="DJ9" s="631"/>
      <c r="DK9" s="631"/>
      <c r="DL9" s="631"/>
      <c r="DM9" s="631"/>
      <c r="DN9" s="631"/>
      <c r="DO9" s="631"/>
      <c r="DP9" s="632"/>
      <c r="DQ9" s="639">
        <v>1090752</v>
      </c>
      <c r="DR9" s="631"/>
      <c r="DS9" s="631"/>
      <c r="DT9" s="631"/>
      <c r="DU9" s="631"/>
      <c r="DV9" s="631"/>
      <c r="DW9" s="631"/>
      <c r="DX9" s="631"/>
      <c r="DY9" s="631"/>
      <c r="DZ9" s="631"/>
      <c r="EA9" s="631"/>
      <c r="EB9" s="631"/>
      <c r="EC9" s="640"/>
    </row>
    <row r="10" spans="2:143" ht="11.25" customHeight="1" x14ac:dyDescent="0.15">
      <c r="B10" s="627" t="s">
        <v>241</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242</v>
      </c>
      <c r="AQ10" s="628"/>
      <c r="AR10" s="628"/>
      <c r="AS10" s="628"/>
      <c r="AT10" s="628"/>
      <c r="AU10" s="628"/>
      <c r="AV10" s="628"/>
      <c r="AW10" s="628"/>
      <c r="AX10" s="628"/>
      <c r="AY10" s="628"/>
      <c r="AZ10" s="628"/>
      <c r="BA10" s="628"/>
      <c r="BB10" s="628"/>
      <c r="BC10" s="628"/>
      <c r="BD10" s="628"/>
      <c r="BE10" s="628"/>
      <c r="BF10" s="629"/>
      <c r="BG10" s="630">
        <v>46076</v>
      </c>
      <c r="BH10" s="631"/>
      <c r="BI10" s="631"/>
      <c r="BJ10" s="631"/>
      <c r="BK10" s="631"/>
      <c r="BL10" s="631"/>
      <c r="BM10" s="631"/>
      <c r="BN10" s="632"/>
      <c r="BO10" s="633">
        <v>2.4</v>
      </c>
      <c r="BP10" s="633"/>
      <c r="BQ10" s="633"/>
      <c r="BR10" s="633"/>
      <c r="BS10" s="634" t="s">
        <v>129</v>
      </c>
      <c r="BT10" s="634"/>
      <c r="BU10" s="634"/>
      <c r="BV10" s="634"/>
      <c r="BW10" s="634"/>
      <c r="BX10" s="634"/>
      <c r="BY10" s="634"/>
      <c r="BZ10" s="634"/>
      <c r="CA10" s="634"/>
      <c r="CB10" s="638"/>
      <c r="CD10" s="645" t="s">
        <v>243</v>
      </c>
      <c r="CE10" s="646"/>
      <c r="CF10" s="646"/>
      <c r="CG10" s="646"/>
      <c r="CH10" s="646"/>
      <c r="CI10" s="646"/>
      <c r="CJ10" s="646"/>
      <c r="CK10" s="646"/>
      <c r="CL10" s="646"/>
      <c r="CM10" s="646"/>
      <c r="CN10" s="646"/>
      <c r="CO10" s="646"/>
      <c r="CP10" s="646"/>
      <c r="CQ10" s="647"/>
      <c r="CR10" s="630">
        <v>10000</v>
      </c>
      <c r="CS10" s="631"/>
      <c r="CT10" s="631"/>
      <c r="CU10" s="631"/>
      <c r="CV10" s="631"/>
      <c r="CW10" s="631"/>
      <c r="CX10" s="631"/>
      <c r="CY10" s="632"/>
      <c r="CZ10" s="633">
        <v>0.1</v>
      </c>
      <c r="DA10" s="633"/>
      <c r="DB10" s="633"/>
      <c r="DC10" s="633"/>
      <c r="DD10" s="639" t="s">
        <v>129</v>
      </c>
      <c r="DE10" s="631"/>
      <c r="DF10" s="631"/>
      <c r="DG10" s="631"/>
      <c r="DH10" s="631"/>
      <c r="DI10" s="631"/>
      <c r="DJ10" s="631"/>
      <c r="DK10" s="631"/>
      <c r="DL10" s="631"/>
      <c r="DM10" s="631"/>
      <c r="DN10" s="631"/>
      <c r="DO10" s="631"/>
      <c r="DP10" s="632"/>
      <c r="DQ10" s="639">
        <v>10000</v>
      </c>
      <c r="DR10" s="631"/>
      <c r="DS10" s="631"/>
      <c r="DT10" s="631"/>
      <c r="DU10" s="631"/>
      <c r="DV10" s="631"/>
      <c r="DW10" s="631"/>
      <c r="DX10" s="631"/>
      <c r="DY10" s="631"/>
      <c r="DZ10" s="631"/>
      <c r="EA10" s="631"/>
      <c r="EB10" s="631"/>
      <c r="EC10" s="640"/>
    </row>
    <row r="11" spans="2:143" ht="11.25" customHeight="1" x14ac:dyDescent="0.15">
      <c r="B11" s="627" t="s">
        <v>244</v>
      </c>
      <c r="C11" s="628"/>
      <c r="D11" s="628"/>
      <c r="E11" s="628"/>
      <c r="F11" s="628"/>
      <c r="G11" s="628"/>
      <c r="H11" s="628"/>
      <c r="I11" s="628"/>
      <c r="J11" s="628"/>
      <c r="K11" s="628"/>
      <c r="L11" s="628"/>
      <c r="M11" s="628"/>
      <c r="N11" s="628"/>
      <c r="O11" s="628"/>
      <c r="P11" s="628"/>
      <c r="Q11" s="629"/>
      <c r="R11" s="630">
        <v>377359</v>
      </c>
      <c r="S11" s="631"/>
      <c r="T11" s="631"/>
      <c r="U11" s="631"/>
      <c r="V11" s="631"/>
      <c r="W11" s="631"/>
      <c r="X11" s="631"/>
      <c r="Y11" s="632"/>
      <c r="Z11" s="635">
        <v>2.7</v>
      </c>
      <c r="AA11" s="636"/>
      <c r="AB11" s="636"/>
      <c r="AC11" s="648"/>
      <c r="AD11" s="639">
        <v>377359</v>
      </c>
      <c r="AE11" s="631"/>
      <c r="AF11" s="631"/>
      <c r="AG11" s="631"/>
      <c r="AH11" s="631"/>
      <c r="AI11" s="631"/>
      <c r="AJ11" s="631"/>
      <c r="AK11" s="632"/>
      <c r="AL11" s="635">
        <v>5.2</v>
      </c>
      <c r="AM11" s="636"/>
      <c r="AN11" s="636"/>
      <c r="AO11" s="637"/>
      <c r="AP11" s="627" t="s">
        <v>245</v>
      </c>
      <c r="AQ11" s="628"/>
      <c r="AR11" s="628"/>
      <c r="AS11" s="628"/>
      <c r="AT11" s="628"/>
      <c r="AU11" s="628"/>
      <c r="AV11" s="628"/>
      <c r="AW11" s="628"/>
      <c r="AX11" s="628"/>
      <c r="AY11" s="628"/>
      <c r="AZ11" s="628"/>
      <c r="BA11" s="628"/>
      <c r="BB11" s="628"/>
      <c r="BC11" s="628"/>
      <c r="BD11" s="628"/>
      <c r="BE11" s="628"/>
      <c r="BF11" s="629"/>
      <c r="BG11" s="630">
        <v>36704</v>
      </c>
      <c r="BH11" s="631"/>
      <c r="BI11" s="631"/>
      <c r="BJ11" s="631"/>
      <c r="BK11" s="631"/>
      <c r="BL11" s="631"/>
      <c r="BM11" s="631"/>
      <c r="BN11" s="632"/>
      <c r="BO11" s="633">
        <v>1.9</v>
      </c>
      <c r="BP11" s="633"/>
      <c r="BQ11" s="633"/>
      <c r="BR11" s="633"/>
      <c r="BS11" s="634" t="s">
        <v>129</v>
      </c>
      <c r="BT11" s="634"/>
      <c r="BU11" s="634"/>
      <c r="BV11" s="634"/>
      <c r="BW11" s="634"/>
      <c r="BX11" s="634"/>
      <c r="BY11" s="634"/>
      <c r="BZ11" s="634"/>
      <c r="CA11" s="634"/>
      <c r="CB11" s="638"/>
      <c r="CD11" s="645" t="s">
        <v>246</v>
      </c>
      <c r="CE11" s="646"/>
      <c r="CF11" s="646"/>
      <c r="CG11" s="646"/>
      <c r="CH11" s="646"/>
      <c r="CI11" s="646"/>
      <c r="CJ11" s="646"/>
      <c r="CK11" s="646"/>
      <c r="CL11" s="646"/>
      <c r="CM11" s="646"/>
      <c r="CN11" s="646"/>
      <c r="CO11" s="646"/>
      <c r="CP11" s="646"/>
      <c r="CQ11" s="647"/>
      <c r="CR11" s="630">
        <v>1084673</v>
      </c>
      <c r="CS11" s="631"/>
      <c r="CT11" s="631"/>
      <c r="CU11" s="631"/>
      <c r="CV11" s="631"/>
      <c r="CW11" s="631"/>
      <c r="CX11" s="631"/>
      <c r="CY11" s="632"/>
      <c r="CZ11" s="633">
        <v>8.1</v>
      </c>
      <c r="DA11" s="633"/>
      <c r="DB11" s="633"/>
      <c r="DC11" s="633"/>
      <c r="DD11" s="639">
        <v>119144</v>
      </c>
      <c r="DE11" s="631"/>
      <c r="DF11" s="631"/>
      <c r="DG11" s="631"/>
      <c r="DH11" s="631"/>
      <c r="DI11" s="631"/>
      <c r="DJ11" s="631"/>
      <c r="DK11" s="631"/>
      <c r="DL11" s="631"/>
      <c r="DM11" s="631"/>
      <c r="DN11" s="631"/>
      <c r="DO11" s="631"/>
      <c r="DP11" s="632"/>
      <c r="DQ11" s="639">
        <v>541671</v>
      </c>
      <c r="DR11" s="631"/>
      <c r="DS11" s="631"/>
      <c r="DT11" s="631"/>
      <c r="DU11" s="631"/>
      <c r="DV11" s="631"/>
      <c r="DW11" s="631"/>
      <c r="DX11" s="631"/>
      <c r="DY11" s="631"/>
      <c r="DZ11" s="631"/>
      <c r="EA11" s="631"/>
      <c r="EB11" s="631"/>
      <c r="EC11" s="640"/>
    </row>
    <row r="12" spans="2:143" ht="11.25" customHeight="1" x14ac:dyDescent="0.15">
      <c r="B12" s="627" t="s">
        <v>247</v>
      </c>
      <c r="C12" s="628"/>
      <c r="D12" s="628"/>
      <c r="E12" s="628"/>
      <c r="F12" s="628"/>
      <c r="G12" s="628"/>
      <c r="H12" s="628"/>
      <c r="I12" s="628"/>
      <c r="J12" s="628"/>
      <c r="K12" s="628"/>
      <c r="L12" s="628"/>
      <c r="M12" s="628"/>
      <c r="N12" s="628"/>
      <c r="O12" s="628"/>
      <c r="P12" s="628"/>
      <c r="Q12" s="629"/>
      <c r="R12" s="630">
        <v>5993</v>
      </c>
      <c r="S12" s="631"/>
      <c r="T12" s="631"/>
      <c r="U12" s="631"/>
      <c r="V12" s="631"/>
      <c r="W12" s="631"/>
      <c r="X12" s="631"/>
      <c r="Y12" s="632"/>
      <c r="Z12" s="633">
        <v>0</v>
      </c>
      <c r="AA12" s="633"/>
      <c r="AB12" s="633"/>
      <c r="AC12" s="633"/>
      <c r="AD12" s="634">
        <v>5993</v>
      </c>
      <c r="AE12" s="634"/>
      <c r="AF12" s="634"/>
      <c r="AG12" s="634"/>
      <c r="AH12" s="634"/>
      <c r="AI12" s="634"/>
      <c r="AJ12" s="634"/>
      <c r="AK12" s="634"/>
      <c r="AL12" s="635">
        <v>0.1</v>
      </c>
      <c r="AM12" s="636"/>
      <c r="AN12" s="636"/>
      <c r="AO12" s="637"/>
      <c r="AP12" s="627" t="s">
        <v>248</v>
      </c>
      <c r="AQ12" s="628"/>
      <c r="AR12" s="628"/>
      <c r="AS12" s="628"/>
      <c r="AT12" s="628"/>
      <c r="AU12" s="628"/>
      <c r="AV12" s="628"/>
      <c r="AW12" s="628"/>
      <c r="AX12" s="628"/>
      <c r="AY12" s="628"/>
      <c r="AZ12" s="628"/>
      <c r="BA12" s="628"/>
      <c r="BB12" s="628"/>
      <c r="BC12" s="628"/>
      <c r="BD12" s="628"/>
      <c r="BE12" s="628"/>
      <c r="BF12" s="629"/>
      <c r="BG12" s="630">
        <v>1114332</v>
      </c>
      <c r="BH12" s="631"/>
      <c r="BI12" s="631"/>
      <c r="BJ12" s="631"/>
      <c r="BK12" s="631"/>
      <c r="BL12" s="631"/>
      <c r="BM12" s="631"/>
      <c r="BN12" s="632"/>
      <c r="BO12" s="633">
        <v>56.9</v>
      </c>
      <c r="BP12" s="633"/>
      <c r="BQ12" s="633"/>
      <c r="BR12" s="633"/>
      <c r="BS12" s="634" t="s">
        <v>129</v>
      </c>
      <c r="BT12" s="634"/>
      <c r="BU12" s="634"/>
      <c r="BV12" s="634"/>
      <c r="BW12" s="634"/>
      <c r="BX12" s="634"/>
      <c r="BY12" s="634"/>
      <c r="BZ12" s="634"/>
      <c r="CA12" s="634"/>
      <c r="CB12" s="638"/>
      <c r="CD12" s="645" t="s">
        <v>249</v>
      </c>
      <c r="CE12" s="646"/>
      <c r="CF12" s="646"/>
      <c r="CG12" s="646"/>
      <c r="CH12" s="646"/>
      <c r="CI12" s="646"/>
      <c r="CJ12" s="646"/>
      <c r="CK12" s="646"/>
      <c r="CL12" s="646"/>
      <c r="CM12" s="646"/>
      <c r="CN12" s="646"/>
      <c r="CO12" s="646"/>
      <c r="CP12" s="646"/>
      <c r="CQ12" s="647"/>
      <c r="CR12" s="630">
        <v>448540</v>
      </c>
      <c r="CS12" s="631"/>
      <c r="CT12" s="631"/>
      <c r="CU12" s="631"/>
      <c r="CV12" s="631"/>
      <c r="CW12" s="631"/>
      <c r="CX12" s="631"/>
      <c r="CY12" s="632"/>
      <c r="CZ12" s="633">
        <v>3.4</v>
      </c>
      <c r="DA12" s="633"/>
      <c r="DB12" s="633"/>
      <c r="DC12" s="633"/>
      <c r="DD12" s="639">
        <v>7611</v>
      </c>
      <c r="DE12" s="631"/>
      <c r="DF12" s="631"/>
      <c r="DG12" s="631"/>
      <c r="DH12" s="631"/>
      <c r="DI12" s="631"/>
      <c r="DJ12" s="631"/>
      <c r="DK12" s="631"/>
      <c r="DL12" s="631"/>
      <c r="DM12" s="631"/>
      <c r="DN12" s="631"/>
      <c r="DO12" s="631"/>
      <c r="DP12" s="632"/>
      <c r="DQ12" s="639">
        <v>434607</v>
      </c>
      <c r="DR12" s="631"/>
      <c r="DS12" s="631"/>
      <c r="DT12" s="631"/>
      <c r="DU12" s="631"/>
      <c r="DV12" s="631"/>
      <c r="DW12" s="631"/>
      <c r="DX12" s="631"/>
      <c r="DY12" s="631"/>
      <c r="DZ12" s="631"/>
      <c r="EA12" s="631"/>
      <c r="EB12" s="631"/>
      <c r="EC12" s="640"/>
    </row>
    <row r="13" spans="2:143" ht="11.25" customHeight="1" x14ac:dyDescent="0.15">
      <c r="B13" s="627" t="s">
        <v>250</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251</v>
      </c>
      <c r="AQ13" s="628"/>
      <c r="AR13" s="628"/>
      <c r="AS13" s="628"/>
      <c r="AT13" s="628"/>
      <c r="AU13" s="628"/>
      <c r="AV13" s="628"/>
      <c r="AW13" s="628"/>
      <c r="AX13" s="628"/>
      <c r="AY13" s="628"/>
      <c r="AZ13" s="628"/>
      <c r="BA13" s="628"/>
      <c r="BB13" s="628"/>
      <c r="BC13" s="628"/>
      <c r="BD13" s="628"/>
      <c r="BE13" s="628"/>
      <c r="BF13" s="629"/>
      <c r="BG13" s="630">
        <v>946316</v>
      </c>
      <c r="BH13" s="631"/>
      <c r="BI13" s="631"/>
      <c r="BJ13" s="631"/>
      <c r="BK13" s="631"/>
      <c r="BL13" s="631"/>
      <c r="BM13" s="631"/>
      <c r="BN13" s="632"/>
      <c r="BO13" s="633">
        <v>48.3</v>
      </c>
      <c r="BP13" s="633"/>
      <c r="BQ13" s="633"/>
      <c r="BR13" s="633"/>
      <c r="BS13" s="634" t="s">
        <v>129</v>
      </c>
      <c r="BT13" s="634"/>
      <c r="BU13" s="634"/>
      <c r="BV13" s="634"/>
      <c r="BW13" s="634"/>
      <c r="BX13" s="634"/>
      <c r="BY13" s="634"/>
      <c r="BZ13" s="634"/>
      <c r="CA13" s="634"/>
      <c r="CB13" s="638"/>
      <c r="CD13" s="645" t="s">
        <v>252</v>
      </c>
      <c r="CE13" s="646"/>
      <c r="CF13" s="646"/>
      <c r="CG13" s="646"/>
      <c r="CH13" s="646"/>
      <c r="CI13" s="646"/>
      <c r="CJ13" s="646"/>
      <c r="CK13" s="646"/>
      <c r="CL13" s="646"/>
      <c r="CM13" s="646"/>
      <c r="CN13" s="646"/>
      <c r="CO13" s="646"/>
      <c r="CP13" s="646"/>
      <c r="CQ13" s="647"/>
      <c r="CR13" s="630">
        <v>1028066</v>
      </c>
      <c r="CS13" s="631"/>
      <c r="CT13" s="631"/>
      <c r="CU13" s="631"/>
      <c r="CV13" s="631"/>
      <c r="CW13" s="631"/>
      <c r="CX13" s="631"/>
      <c r="CY13" s="632"/>
      <c r="CZ13" s="633">
        <v>7.7</v>
      </c>
      <c r="DA13" s="633"/>
      <c r="DB13" s="633"/>
      <c r="DC13" s="633"/>
      <c r="DD13" s="639">
        <v>498060</v>
      </c>
      <c r="DE13" s="631"/>
      <c r="DF13" s="631"/>
      <c r="DG13" s="631"/>
      <c r="DH13" s="631"/>
      <c r="DI13" s="631"/>
      <c r="DJ13" s="631"/>
      <c r="DK13" s="631"/>
      <c r="DL13" s="631"/>
      <c r="DM13" s="631"/>
      <c r="DN13" s="631"/>
      <c r="DO13" s="631"/>
      <c r="DP13" s="632"/>
      <c r="DQ13" s="639">
        <v>640751</v>
      </c>
      <c r="DR13" s="631"/>
      <c r="DS13" s="631"/>
      <c r="DT13" s="631"/>
      <c r="DU13" s="631"/>
      <c r="DV13" s="631"/>
      <c r="DW13" s="631"/>
      <c r="DX13" s="631"/>
      <c r="DY13" s="631"/>
      <c r="DZ13" s="631"/>
      <c r="EA13" s="631"/>
      <c r="EB13" s="631"/>
      <c r="EC13" s="640"/>
    </row>
    <row r="14" spans="2:143" ht="11.25" customHeight="1" x14ac:dyDescent="0.15">
      <c r="B14" s="627" t="s">
        <v>253</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254</v>
      </c>
      <c r="AQ14" s="628"/>
      <c r="AR14" s="628"/>
      <c r="AS14" s="628"/>
      <c r="AT14" s="628"/>
      <c r="AU14" s="628"/>
      <c r="AV14" s="628"/>
      <c r="AW14" s="628"/>
      <c r="AX14" s="628"/>
      <c r="AY14" s="628"/>
      <c r="AZ14" s="628"/>
      <c r="BA14" s="628"/>
      <c r="BB14" s="628"/>
      <c r="BC14" s="628"/>
      <c r="BD14" s="628"/>
      <c r="BE14" s="628"/>
      <c r="BF14" s="629"/>
      <c r="BG14" s="630">
        <v>78814</v>
      </c>
      <c r="BH14" s="631"/>
      <c r="BI14" s="631"/>
      <c r="BJ14" s="631"/>
      <c r="BK14" s="631"/>
      <c r="BL14" s="631"/>
      <c r="BM14" s="631"/>
      <c r="BN14" s="632"/>
      <c r="BO14" s="633">
        <v>4</v>
      </c>
      <c r="BP14" s="633"/>
      <c r="BQ14" s="633"/>
      <c r="BR14" s="633"/>
      <c r="BS14" s="634" t="s">
        <v>129</v>
      </c>
      <c r="BT14" s="634"/>
      <c r="BU14" s="634"/>
      <c r="BV14" s="634"/>
      <c r="BW14" s="634"/>
      <c r="BX14" s="634"/>
      <c r="BY14" s="634"/>
      <c r="BZ14" s="634"/>
      <c r="CA14" s="634"/>
      <c r="CB14" s="638"/>
      <c r="CD14" s="645" t="s">
        <v>255</v>
      </c>
      <c r="CE14" s="646"/>
      <c r="CF14" s="646"/>
      <c r="CG14" s="646"/>
      <c r="CH14" s="646"/>
      <c r="CI14" s="646"/>
      <c r="CJ14" s="646"/>
      <c r="CK14" s="646"/>
      <c r="CL14" s="646"/>
      <c r="CM14" s="646"/>
      <c r="CN14" s="646"/>
      <c r="CO14" s="646"/>
      <c r="CP14" s="646"/>
      <c r="CQ14" s="647"/>
      <c r="CR14" s="630">
        <v>478908</v>
      </c>
      <c r="CS14" s="631"/>
      <c r="CT14" s="631"/>
      <c r="CU14" s="631"/>
      <c r="CV14" s="631"/>
      <c r="CW14" s="631"/>
      <c r="CX14" s="631"/>
      <c r="CY14" s="632"/>
      <c r="CZ14" s="633">
        <v>3.6</v>
      </c>
      <c r="DA14" s="633"/>
      <c r="DB14" s="633"/>
      <c r="DC14" s="633"/>
      <c r="DD14" s="639">
        <v>58838</v>
      </c>
      <c r="DE14" s="631"/>
      <c r="DF14" s="631"/>
      <c r="DG14" s="631"/>
      <c r="DH14" s="631"/>
      <c r="DI14" s="631"/>
      <c r="DJ14" s="631"/>
      <c r="DK14" s="631"/>
      <c r="DL14" s="631"/>
      <c r="DM14" s="631"/>
      <c r="DN14" s="631"/>
      <c r="DO14" s="631"/>
      <c r="DP14" s="632"/>
      <c r="DQ14" s="639">
        <v>417410</v>
      </c>
      <c r="DR14" s="631"/>
      <c r="DS14" s="631"/>
      <c r="DT14" s="631"/>
      <c r="DU14" s="631"/>
      <c r="DV14" s="631"/>
      <c r="DW14" s="631"/>
      <c r="DX14" s="631"/>
      <c r="DY14" s="631"/>
      <c r="DZ14" s="631"/>
      <c r="EA14" s="631"/>
      <c r="EB14" s="631"/>
      <c r="EC14" s="640"/>
    </row>
    <row r="15" spans="2:143" ht="11.25" customHeight="1" x14ac:dyDescent="0.15">
      <c r="B15" s="627" t="s">
        <v>256</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257</v>
      </c>
      <c r="AQ15" s="628"/>
      <c r="AR15" s="628"/>
      <c r="AS15" s="628"/>
      <c r="AT15" s="628"/>
      <c r="AU15" s="628"/>
      <c r="AV15" s="628"/>
      <c r="AW15" s="628"/>
      <c r="AX15" s="628"/>
      <c r="AY15" s="628"/>
      <c r="AZ15" s="628"/>
      <c r="BA15" s="628"/>
      <c r="BB15" s="628"/>
      <c r="BC15" s="628"/>
      <c r="BD15" s="628"/>
      <c r="BE15" s="628"/>
      <c r="BF15" s="629"/>
      <c r="BG15" s="630">
        <v>105961</v>
      </c>
      <c r="BH15" s="631"/>
      <c r="BI15" s="631"/>
      <c r="BJ15" s="631"/>
      <c r="BK15" s="631"/>
      <c r="BL15" s="631"/>
      <c r="BM15" s="631"/>
      <c r="BN15" s="632"/>
      <c r="BO15" s="633">
        <v>5.4</v>
      </c>
      <c r="BP15" s="633"/>
      <c r="BQ15" s="633"/>
      <c r="BR15" s="633"/>
      <c r="BS15" s="634" t="s">
        <v>129</v>
      </c>
      <c r="BT15" s="634"/>
      <c r="BU15" s="634"/>
      <c r="BV15" s="634"/>
      <c r="BW15" s="634"/>
      <c r="BX15" s="634"/>
      <c r="BY15" s="634"/>
      <c r="BZ15" s="634"/>
      <c r="CA15" s="634"/>
      <c r="CB15" s="638"/>
      <c r="CD15" s="645" t="s">
        <v>258</v>
      </c>
      <c r="CE15" s="646"/>
      <c r="CF15" s="646"/>
      <c r="CG15" s="646"/>
      <c r="CH15" s="646"/>
      <c r="CI15" s="646"/>
      <c r="CJ15" s="646"/>
      <c r="CK15" s="646"/>
      <c r="CL15" s="646"/>
      <c r="CM15" s="646"/>
      <c r="CN15" s="646"/>
      <c r="CO15" s="646"/>
      <c r="CP15" s="646"/>
      <c r="CQ15" s="647"/>
      <c r="CR15" s="630">
        <v>711486</v>
      </c>
      <c r="CS15" s="631"/>
      <c r="CT15" s="631"/>
      <c r="CU15" s="631"/>
      <c r="CV15" s="631"/>
      <c r="CW15" s="631"/>
      <c r="CX15" s="631"/>
      <c r="CY15" s="632"/>
      <c r="CZ15" s="633">
        <v>5.3</v>
      </c>
      <c r="DA15" s="633"/>
      <c r="DB15" s="633"/>
      <c r="DC15" s="633"/>
      <c r="DD15" s="639">
        <v>72339</v>
      </c>
      <c r="DE15" s="631"/>
      <c r="DF15" s="631"/>
      <c r="DG15" s="631"/>
      <c r="DH15" s="631"/>
      <c r="DI15" s="631"/>
      <c r="DJ15" s="631"/>
      <c r="DK15" s="631"/>
      <c r="DL15" s="631"/>
      <c r="DM15" s="631"/>
      <c r="DN15" s="631"/>
      <c r="DO15" s="631"/>
      <c r="DP15" s="632"/>
      <c r="DQ15" s="639">
        <v>630097</v>
      </c>
      <c r="DR15" s="631"/>
      <c r="DS15" s="631"/>
      <c r="DT15" s="631"/>
      <c r="DU15" s="631"/>
      <c r="DV15" s="631"/>
      <c r="DW15" s="631"/>
      <c r="DX15" s="631"/>
      <c r="DY15" s="631"/>
      <c r="DZ15" s="631"/>
      <c r="EA15" s="631"/>
      <c r="EB15" s="631"/>
      <c r="EC15" s="640"/>
    </row>
    <row r="16" spans="2:143" ht="11.25" customHeight="1" x14ac:dyDescent="0.15">
      <c r="B16" s="627" t="s">
        <v>259</v>
      </c>
      <c r="C16" s="628"/>
      <c r="D16" s="628"/>
      <c r="E16" s="628"/>
      <c r="F16" s="628"/>
      <c r="G16" s="628"/>
      <c r="H16" s="628"/>
      <c r="I16" s="628"/>
      <c r="J16" s="628"/>
      <c r="K16" s="628"/>
      <c r="L16" s="628"/>
      <c r="M16" s="628"/>
      <c r="N16" s="628"/>
      <c r="O16" s="628"/>
      <c r="P16" s="628"/>
      <c r="Q16" s="629"/>
      <c r="R16" s="630">
        <v>23382</v>
      </c>
      <c r="S16" s="631"/>
      <c r="T16" s="631"/>
      <c r="U16" s="631"/>
      <c r="V16" s="631"/>
      <c r="W16" s="631"/>
      <c r="X16" s="631"/>
      <c r="Y16" s="632"/>
      <c r="Z16" s="633">
        <v>0.2</v>
      </c>
      <c r="AA16" s="633"/>
      <c r="AB16" s="633"/>
      <c r="AC16" s="633"/>
      <c r="AD16" s="634">
        <v>23382</v>
      </c>
      <c r="AE16" s="634"/>
      <c r="AF16" s="634"/>
      <c r="AG16" s="634"/>
      <c r="AH16" s="634"/>
      <c r="AI16" s="634"/>
      <c r="AJ16" s="634"/>
      <c r="AK16" s="634"/>
      <c r="AL16" s="635">
        <v>0.3</v>
      </c>
      <c r="AM16" s="636"/>
      <c r="AN16" s="636"/>
      <c r="AO16" s="637"/>
      <c r="AP16" s="627" t="s">
        <v>260</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261</v>
      </c>
      <c r="CE16" s="646"/>
      <c r="CF16" s="646"/>
      <c r="CG16" s="646"/>
      <c r="CH16" s="646"/>
      <c r="CI16" s="646"/>
      <c r="CJ16" s="646"/>
      <c r="CK16" s="646"/>
      <c r="CL16" s="646"/>
      <c r="CM16" s="646"/>
      <c r="CN16" s="646"/>
      <c r="CO16" s="646"/>
      <c r="CP16" s="646"/>
      <c r="CQ16" s="647"/>
      <c r="CR16" s="630">
        <v>342773</v>
      </c>
      <c r="CS16" s="631"/>
      <c r="CT16" s="631"/>
      <c r="CU16" s="631"/>
      <c r="CV16" s="631"/>
      <c r="CW16" s="631"/>
      <c r="CX16" s="631"/>
      <c r="CY16" s="632"/>
      <c r="CZ16" s="633">
        <v>2.6</v>
      </c>
      <c r="DA16" s="633"/>
      <c r="DB16" s="633"/>
      <c r="DC16" s="633"/>
      <c r="DD16" s="639" t="s">
        <v>129</v>
      </c>
      <c r="DE16" s="631"/>
      <c r="DF16" s="631"/>
      <c r="DG16" s="631"/>
      <c r="DH16" s="631"/>
      <c r="DI16" s="631"/>
      <c r="DJ16" s="631"/>
      <c r="DK16" s="631"/>
      <c r="DL16" s="631"/>
      <c r="DM16" s="631"/>
      <c r="DN16" s="631"/>
      <c r="DO16" s="631"/>
      <c r="DP16" s="632"/>
      <c r="DQ16" s="639">
        <v>67703</v>
      </c>
      <c r="DR16" s="631"/>
      <c r="DS16" s="631"/>
      <c r="DT16" s="631"/>
      <c r="DU16" s="631"/>
      <c r="DV16" s="631"/>
      <c r="DW16" s="631"/>
      <c r="DX16" s="631"/>
      <c r="DY16" s="631"/>
      <c r="DZ16" s="631"/>
      <c r="EA16" s="631"/>
      <c r="EB16" s="631"/>
      <c r="EC16" s="640"/>
    </row>
    <row r="17" spans="2:133" ht="11.25" customHeight="1" x14ac:dyDescent="0.15">
      <c r="B17" s="627" t="s">
        <v>262</v>
      </c>
      <c r="C17" s="628"/>
      <c r="D17" s="628"/>
      <c r="E17" s="628"/>
      <c r="F17" s="628"/>
      <c r="G17" s="628"/>
      <c r="H17" s="628"/>
      <c r="I17" s="628"/>
      <c r="J17" s="628"/>
      <c r="K17" s="628"/>
      <c r="L17" s="628"/>
      <c r="M17" s="628"/>
      <c r="N17" s="628"/>
      <c r="O17" s="628"/>
      <c r="P17" s="628"/>
      <c r="Q17" s="629"/>
      <c r="R17" s="630">
        <v>21267</v>
      </c>
      <c r="S17" s="631"/>
      <c r="T17" s="631"/>
      <c r="U17" s="631"/>
      <c r="V17" s="631"/>
      <c r="W17" s="631"/>
      <c r="X17" s="631"/>
      <c r="Y17" s="632"/>
      <c r="Z17" s="633">
        <v>0.2</v>
      </c>
      <c r="AA17" s="633"/>
      <c r="AB17" s="633"/>
      <c r="AC17" s="633"/>
      <c r="AD17" s="634">
        <v>21267</v>
      </c>
      <c r="AE17" s="634"/>
      <c r="AF17" s="634"/>
      <c r="AG17" s="634"/>
      <c r="AH17" s="634"/>
      <c r="AI17" s="634"/>
      <c r="AJ17" s="634"/>
      <c r="AK17" s="634"/>
      <c r="AL17" s="635">
        <v>0.3</v>
      </c>
      <c r="AM17" s="636"/>
      <c r="AN17" s="636"/>
      <c r="AO17" s="637"/>
      <c r="AP17" s="627" t="s">
        <v>263</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264</v>
      </c>
      <c r="CE17" s="646"/>
      <c r="CF17" s="646"/>
      <c r="CG17" s="646"/>
      <c r="CH17" s="646"/>
      <c r="CI17" s="646"/>
      <c r="CJ17" s="646"/>
      <c r="CK17" s="646"/>
      <c r="CL17" s="646"/>
      <c r="CM17" s="646"/>
      <c r="CN17" s="646"/>
      <c r="CO17" s="646"/>
      <c r="CP17" s="646"/>
      <c r="CQ17" s="647"/>
      <c r="CR17" s="630">
        <v>1281335</v>
      </c>
      <c r="CS17" s="631"/>
      <c r="CT17" s="631"/>
      <c r="CU17" s="631"/>
      <c r="CV17" s="631"/>
      <c r="CW17" s="631"/>
      <c r="CX17" s="631"/>
      <c r="CY17" s="632"/>
      <c r="CZ17" s="633">
        <v>9.6</v>
      </c>
      <c r="DA17" s="633"/>
      <c r="DB17" s="633"/>
      <c r="DC17" s="633"/>
      <c r="DD17" s="639" t="s">
        <v>129</v>
      </c>
      <c r="DE17" s="631"/>
      <c r="DF17" s="631"/>
      <c r="DG17" s="631"/>
      <c r="DH17" s="631"/>
      <c r="DI17" s="631"/>
      <c r="DJ17" s="631"/>
      <c r="DK17" s="631"/>
      <c r="DL17" s="631"/>
      <c r="DM17" s="631"/>
      <c r="DN17" s="631"/>
      <c r="DO17" s="631"/>
      <c r="DP17" s="632"/>
      <c r="DQ17" s="639">
        <v>1260061</v>
      </c>
      <c r="DR17" s="631"/>
      <c r="DS17" s="631"/>
      <c r="DT17" s="631"/>
      <c r="DU17" s="631"/>
      <c r="DV17" s="631"/>
      <c r="DW17" s="631"/>
      <c r="DX17" s="631"/>
      <c r="DY17" s="631"/>
      <c r="DZ17" s="631"/>
      <c r="EA17" s="631"/>
      <c r="EB17" s="631"/>
      <c r="EC17" s="640"/>
    </row>
    <row r="18" spans="2:133" ht="11.25" customHeight="1" x14ac:dyDescent="0.15">
      <c r="B18" s="627" t="s">
        <v>265</v>
      </c>
      <c r="C18" s="628"/>
      <c r="D18" s="628"/>
      <c r="E18" s="628"/>
      <c r="F18" s="628"/>
      <c r="G18" s="628"/>
      <c r="H18" s="628"/>
      <c r="I18" s="628"/>
      <c r="J18" s="628"/>
      <c r="K18" s="628"/>
      <c r="L18" s="628"/>
      <c r="M18" s="628"/>
      <c r="N18" s="628"/>
      <c r="O18" s="628"/>
      <c r="P18" s="628"/>
      <c r="Q18" s="629"/>
      <c r="R18" s="630">
        <v>51627</v>
      </c>
      <c r="S18" s="631"/>
      <c r="T18" s="631"/>
      <c r="U18" s="631"/>
      <c r="V18" s="631"/>
      <c r="W18" s="631"/>
      <c r="X18" s="631"/>
      <c r="Y18" s="632"/>
      <c r="Z18" s="633">
        <v>0.4</v>
      </c>
      <c r="AA18" s="633"/>
      <c r="AB18" s="633"/>
      <c r="AC18" s="633"/>
      <c r="AD18" s="634">
        <v>51627</v>
      </c>
      <c r="AE18" s="634"/>
      <c r="AF18" s="634"/>
      <c r="AG18" s="634"/>
      <c r="AH18" s="634"/>
      <c r="AI18" s="634"/>
      <c r="AJ18" s="634"/>
      <c r="AK18" s="634"/>
      <c r="AL18" s="635">
        <v>0.69999998807907104</v>
      </c>
      <c r="AM18" s="636"/>
      <c r="AN18" s="636"/>
      <c r="AO18" s="637"/>
      <c r="AP18" s="627" t="s">
        <v>266</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267</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15">
      <c r="B19" s="627" t="s">
        <v>268</v>
      </c>
      <c r="C19" s="628"/>
      <c r="D19" s="628"/>
      <c r="E19" s="628"/>
      <c r="F19" s="628"/>
      <c r="G19" s="628"/>
      <c r="H19" s="628"/>
      <c r="I19" s="628"/>
      <c r="J19" s="628"/>
      <c r="K19" s="628"/>
      <c r="L19" s="628"/>
      <c r="M19" s="628"/>
      <c r="N19" s="628"/>
      <c r="O19" s="628"/>
      <c r="P19" s="628"/>
      <c r="Q19" s="629"/>
      <c r="R19" s="630">
        <v>7614</v>
      </c>
      <c r="S19" s="631"/>
      <c r="T19" s="631"/>
      <c r="U19" s="631"/>
      <c r="V19" s="631"/>
      <c r="W19" s="631"/>
      <c r="X19" s="631"/>
      <c r="Y19" s="632"/>
      <c r="Z19" s="633">
        <v>0.1</v>
      </c>
      <c r="AA19" s="633"/>
      <c r="AB19" s="633"/>
      <c r="AC19" s="633"/>
      <c r="AD19" s="634">
        <v>7614</v>
      </c>
      <c r="AE19" s="634"/>
      <c r="AF19" s="634"/>
      <c r="AG19" s="634"/>
      <c r="AH19" s="634"/>
      <c r="AI19" s="634"/>
      <c r="AJ19" s="634"/>
      <c r="AK19" s="634"/>
      <c r="AL19" s="635">
        <v>0.1</v>
      </c>
      <c r="AM19" s="636"/>
      <c r="AN19" s="636"/>
      <c r="AO19" s="637"/>
      <c r="AP19" s="627" t="s">
        <v>269</v>
      </c>
      <c r="AQ19" s="628"/>
      <c r="AR19" s="628"/>
      <c r="AS19" s="628"/>
      <c r="AT19" s="628"/>
      <c r="AU19" s="628"/>
      <c r="AV19" s="628"/>
      <c r="AW19" s="628"/>
      <c r="AX19" s="628"/>
      <c r="AY19" s="628"/>
      <c r="AZ19" s="628"/>
      <c r="BA19" s="628"/>
      <c r="BB19" s="628"/>
      <c r="BC19" s="628"/>
      <c r="BD19" s="628"/>
      <c r="BE19" s="628"/>
      <c r="BF19" s="629"/>
      <c r="BG19" s="630">
        <v>332</v>
      </c>
      <c r="BH19" s="631"/>
      <c r="BI19" s="631"/>
      <c r="BJ19" s="631"/>
      <c r="BK19" s="631"/>
      <c r="BL19" s="631"/>
      <c r="BM19" s="631"/>
      <c r="BN19" s="632"/>
      <c r="BO19" s="633">
        <v>0</v>
      </c>
      <c r="BP19" s="633"/>
      <c r="BQ19" s="633"/>
      <c r="BR19" s="633"/>
      <c r="BS19" s="634" t="s">
        <v>129</v>
      </c>
      <c r="BT19" s="634"/>
      <c r="BU19" s="634"/>
      <c r="BV19" s="634"/>
      <c r="BW19" s="634"/>
      <c r="BX19" s="634"/>
      <c r="BY19" s="634"/>
      <c r="BZ19" s="634"/>
      <c r="CA19" s="634"/>
      <c r="CB19" s="638"/>
      <c r="CD19" s="645" t="s">
        <v>270</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15">
      <c r="B20" s="627" t="s">
        <v>271</v>
      </c>
      <c r="C20" s="628"/>
      <c r="D20" s="628"/>
      <c r="E20" s="628"/>
      <c r="F20" s="628"/>
      <c r="G20" s="628"/>
      <c r="H20" s="628"/>
      <c r="I20" s="628"/>
      <c r="J20" s="628"/>
      <c r="K20" s="628"/>
      <c r="L20" s="628"/>
      <c r="M20" s="628"/>
      <c r="N20" s="628"/>
      <c r="O20" s="628"/>
      <c r="P20" s="628"/>
      <c r="Q20" s="629"/>
      <c r="R20" s="630">
        <v>7293</v>
      </c>
      <c r="S20" s="631"/>
      <c r="T20" s="631"/>
      <c r="U20" s="631"/>
      <c r="V20" s="631"/>
      <c r="W20" s="631"/>
      <c r="X20" s="631"/>
      <c r="Y20" s="632"/>
      <c r="Z20" s="633">
        <v>0.1</v>
      </c>
      <c r="AA20" s="633"/>
      <c r="AB20" s="633"/>
      <c r="AC20" s="633"/>
      <c r="AD20" s="634">
        <v>7293</v>
      </c>
      <c r="AE20" s="634"/>
      <c r="AF20" s="634"/>
      <c r="AG20" s="634"/>
      <c r="AH20" s="634"/>
      <c r="AI20" s="634"/>
      <c r="AJ20" s="634"/>
      <c r="AK20" s="634"/>
      <c r="AL20" s="635">
        <v>0.1</v>
      </c>
      <c r="AM20" s="636"/>
      <c r="AN20" s="636"/>
      <c r="AO20" s="637"/>
      <c r="AP20" s="627" t="s">
        <v>272</v>
      </c>
      <c r="AQ20" s="628"/>
      <c r="AR20" s="628"/>
      <c r="AS20" s="628"/>
      <c r="AT20" s="628"/>
      <c r="AU20" s="628"/>
      <c r="AV20" s="628"/>
      <c r="AW20" s="628"/>
      <c r="AX20" s="628"/>
      <c r="AY20" s="628"/>
      <c r="AZ20" s="628"/>
      <c r="BA20" s="628"/>
      <c r="BB20" s="628"/>
      <c r="BC20" s="628"/>
      <c r="BD20" s="628"/>
      <c r="BE20" s="628"/>
      <c r="BF20" s="629"/>
      <c r="BG20" s="630">
        <v>332</v>
      </c>
      <c r="BH20" s="631"/>
      <c r="BI20" s="631"/>
      <c r="BJ20" s="631"/>
      <c r="BK20" s="631"/>
      <c r="BL20" s="631"/>
      <c r="BM20" s="631"/>
      <c r="BN20" s="632"/>
      <c r="BO20" s="633">
        <v>0</v>
      </c>
      <c r="BP20" s="633"/>
      <c r="BQ20" s="633"/>
      <c r="BR20" s="633"/>
      <c r="BS20" s="634" t="s">
        <v>129</v>
      </c>
      <c r="BT20" s="634"/>
      <c r="BU20" s="634"/>
      <c r="BV20" s="634"/>
      <c r="BW20" s="634"/>
      <c r="BX20" s="634"/>
      <c r="BY20" s="634"/>
      <c r="BZ20" s="634"/>
      <c r="CA20" s="634"/>
      <c r="CB20" s="638"/>
      <c r="CD20" s="645" t="s">
        <v>273</v>
      </c>
      <c r="CE20" s="646"/>
      <c r="CF20" s="646"/>
      <c r="CG20" s="646"/>
      <c r="CH20" s="646"/>
      <c r="CI20" s="646"/>
      <c r="CJ20" s="646"/>
      <c r="CK20" s="646"/>
      <c r="CL20" s="646"/>
      <c r="CM20" s="646"/>
      <c r="CN20" s="646"/>
      <c r="CO20" s="646"/>
      <c r="CP20" s="646"/>
      <c r="CQ20" s="647"/>
      <c r="CR20" s="630">
        <v>13319660</v>
      </c>
      <c r="CS20" s="631"/>
      <c r="CT20" s="631"/>
      <c r="CU20" s="631"/>
      <c r="CV20" s="631"/>
      <c r="CW20" s="631"/>
      <c r="CX20" s="631"/>
      <c r="CY20" s="632"/>
      <c r="CZ20" s="633">
        <v>100</v>
      </c>
      <c r="DA20" s="633"/>
      <c r="DB20" s="633"/>
      <c r="DC20" s="633"/>
      <c r="DD20" s="639">
        <v>2628971</v>
      </c>
      <c r="DE20" s="631"/>
      <c r="DF20" s="631"/>
      <c r="DG20" s="631"/>
      <c r="DH20" s="631"/>
      <c r="DI20" s="631"/>
      <c r="DJ20" s="631"/>
      <c r="DK20" s="631"/>
      <c r="DL20" s="631"/>
      <c r="DM20" s="631"/>
      <c r="DN20" s="631"/>
      <c r="DO20" s="631"/>
      <c r="DP20" s="632"/>
      <c r="DQ20" s="639">
        <v>8785021</v>
      </c>
      <c r="DR20" s="631"/>
      <c r="DS20" s="631"/>
      <c r="DT20" s="631"/>
      <c r="DU20" s="631"/>
      <c r="DV20" s="631"/>
      <c r="DW20" s="631"/>
      <c r="DX20" s="631"/>
      <c r="DY20" s="631"/>
      <c r="DZ20" s="631"/>
      <c r="EA20" s="631"/>
      <c r="EB20" s="631"/>
      <c r="EC20" s="640"/>
    </row>
    <row r="21" spans="2:133" ht="11.25" customHeight="1" x14ac:dyDescent="0.15">
      <c r="B21" s="627" t="s">
        <v>274</v>
      </c>
      <c r="C21" s="628"/>
      <c r="D21" s="628"/>
      <c r="E21" s="628"/>
      <c r="F21" s="628"/>
      <c r="G21" s="628"/>
      <c r="H21" s="628"/>
      <c r="I21" s="628"/>
      <c r="J21" s="628"/>
      <c r="K21" s="628"/>
      <c r="L21" s="628"/>
      <c r="M21" s="628"/>
      <c r="N21" s="628"/>
      <c r="O21" s="628"/>
      <c r="P21" s="628"/>
      <c r="Q21" s="629"/>
      <c r="R21" s="630">
        <v>1206</v>
      </c>
      <c r="S21" s="631"/>
      <c r="T21" s="631"/>
      <c r="U21" s="631"/>
      <c r="V21" s="631"/>
      <c r="W21" s="631"/>
      <c r="X21" s="631"/>
      <c r="Y21" s="632"/>
      <c r="Z21" s="633">
        <v>0</v>
      </c>
      <c r="AA21" s="633"/>
      <c r="AB21" s="633"/>
      <c r="AC21" s="633"/>
      <c r="AD21" s="634">
        <v>1206</v>
      </c>
      <c r="AE21" s="634"/>
      <c r="AF21" s="634"/>
      <c r="AG21" s="634"/>
      <c r="AH21" s="634"/>
      <c r="AI21" s="634"/>
      <c r="AJ21" s="634"/>
      <c r="AK21" s="634"/>
      <c r="AL21" s="635">
        <v>0</v>
      </c>
      <c r="AM21" s="636"/>
      <c r="AN21" s="636"/>
      <c r="AO21" s="637"/>
      <c r="AP21" s="649" t="s">
        <v>275</v>
      </c>
      <c r="AQ21" s="650"/>
      <c r="AR21" s="650"/>
      <c r="AS21" s="650"/>
      <c r="AT21" s="650"/>
      <c r="AU21" s="650"/>
      <c r="AV21" s="650"/>
      <c r="AW21" s="650"/>
      <c r="AX21" s="650"/>
      <c r="AY21" s="650"/>
      <c r="AZ21" s="650"/>
      <c r="BA21" s="650"/>
      <c r="BB21" s="650"/>
      <c r="BC21" s="650"/>
      <c r="BD21" s="650"/>
      <c r="BE21" s="650"/>
      <c r="BF21" s="651"/>
      <c r="BG21" s="630">
        <v>332</v>
      </c>
      <c r="BH21" s="631"/>
      <c r="BI21" s="631"/>
      <c r="BJ21" s="631"/>
      <c r="BK21" s="631"/>
      <c r="BL21" s="631"/>
      <c r="BM21" s="631"/>
      <c r="BN21" s="632"/>
      <c r="BO21" s="633">
        <v>0</v>
      </c>
      <c r="BP21" s="633"/>
      <c r="BQ21" s="633"/>
      <c r="BR21" s="633"/>
      <c r="BS21" s="634" t="s">
        <v>129</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15">
      <c r="B22" s="655" t="s">
        <v>276</v>
      </c>
      <c r="C22" s="656"/>
      <c r="D22" s="656"/>
      <c r="E22" s="656"/>
      <c r="F22" s="656"/>
      <c r="G22" s="656"/>
      <c r="H22" s="656"/>
      <c r="I22" s="656"/>
      <c r="J22" s="656"/>
      <c r="K22" s="656"/>
      <c r="L22" s="656"/>
      <c r="M22" s="656"/>
      <c r="N22" s="656"/>
      <c r="O22" s="656"/>
      <c r="P22" s="656"/>
      <c r="Q22" s="657"/>
      <c r="R22" s="630">
        <v>35514</v>
      </c>
      <c r="S22" s="631"/>
      <c r="T22" s="631"/>
      <c r="U22" s="631"/>
      <c r="V22" s="631"/>
      <c r="W22" s="631"/>
      <c r="X22" s="631"/>
      <c r="Y22" s="632"/>
      <c r="Z22" s="633">
        <v>0.3</v>
      </c>
      <c r="AA22" s="633"/>
      <c r="AB22" s="633"/>
      <c r="AC22" s="633"/>
      <c r="AD22" s="634">
        <v>35514</v>
      </c>
      <c r="AE22" s="634"/>
      <c r="AF22" s="634"/>
      <c r="AG22" s="634"/>
      <c r="AH22" s="634"/>
      <c r="AI22" s="634"/>
      <c r="AJ22" s="634"/>
      <c r="AK22" s="634"/>
      <c r="AL22" s="635">
        <v>0.5</v>
      </c>
      <c r="AM22" s="636"/>
      <c r="AN22" s="636"/>
      <c r="AO22" s="637"/>
      <c r="AP22" s="649" t="s">
        <v>277</v>
      </c>
      <c r="AQ22" s="650"/>
      <c r="AR22" s="650"/>
      <c r="AS22" s="650"/>
      <c r="AT22" s="650"/>
      <c r="AU22" s="650"/>
      <c r="AV22" s="650"/>
      <c r="AW22" s="650"/>
      <c r="AX22" s="650"/>
      <c r="AY22" s="650"/>
      <c r="AZ22" s="650"/>
      <c r="BA22" s="650"/>
      <c r="BB22" s="650"/>
      <c r="BC22" s="650"/>
      <c r="BD22" s="650"/>
      <c r="BE22" s="650"/>
      <c r="BF22" s="651"/>
      <c r="BG22" s="630" t="s">
        <v>129</v>
      </c>
      <c r="BH22" s="631"/>
      <c r="BI22" s="631"/>
      <c r="BJ22" s="631"/>
      <c r="BK22" s="631"/>
      <c r="BL22" s="631"/>
      <c r="BM22" s="631"/>
      <c r="BN22" s="632"/>
      <c r="BO22" s="633" t="s">
        <v>129</v>
      </c>
      <c r="BP22" s="633"/>
      <c r="BQ22" s="633"/>
      <c r="BR22" s="633"/>
      <c r="BS22" s="634" t="s">
        <v>129</v>
      </c>
      <c r="BT22" s="634"/>
      <c r="BU22" s="634"/>
      <c r="BV22" s="634"/>
      <c r="BW22" s="634"/>
      <c r="BX22" s="634"/>
      <c r="BY22" s="634"/>
      <c r="BZ22" s="634"/>
      <c r="CA22" s="634"/>
      <c r="CB22" s="638"/>
      <c r="CD22" s="612" t="s">
        <v>278</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15">
      <c r="B23" s="627" t="s">
        <v>279</v>
      </c>
      <c r="C23" s="628"/>
      <c r="D23" s="628"/>
      <c r="E23" s="628"/>
      <c r="F23" s="628"/>
      <c r="G23" s="628"/>
      <c r="H23" s="628"/>
      <c r="I23" s="628"/>
      <c r="J23" s="628"/>
      <c r="K23" s="628"/>
      <c r="L23" s="628"/>
      <c r="M23" s="628"/>
      <c r="N23" s="628"/>
      <c r="O23" s="628"/>
      <c r="P23" s="628"/>
      <c r="Q23" s="629"/>
      <c r="R23" s="630">
        <v>4851253</v>
      </c>
      <c r="S23" s="631"/>
      <c r="T23" s="631"/>
      <c r="U23" s="631"/>
      <c r="V23" s="631"/>
      <c r="W23" s="631"/>
      <c r="X23" s="631"/>
      <c r="Y23" s="632"/>
      <c r="Z23" s="633">
        <v>34.799999999999997</v>
      </c>
      <c r="AA23" s="633"/>
      <c r="AB23" s="633"/>
      <c r="AC23" s="633"/>
      <c r="AD23" s="634">
        <v>4576732</v>
      </c>
      <c r="AE23" s="634"/>
      <c r="AF23" s="634"/>
      <c r="AG23" s="634"/>
      <c r="AH23" s="634"/>
      <c r="AI23" s="634"/>
      <c r="AJ23" s="634"/>
      <c r="AK23" s="634"/>
      <c r="AL23" s="635">
        <v>63</v>
      </c>
      <c r="AM23" s="636"/>
      <c r="AN23" s="636"/>
      <c r="AO23" s="637"/>
      <c r="AP23" s="649" t="s">
        <v>280</v>
      </c>
      <c r="AQ23" s="650"/>
      <c r="AR23" s="650"/>
      <c r="AS23" s="650"/>
      <c r="AT23" s="650"/>
      <c r="AU23" s="650"/>
      <c r="AV23" s="650"/>
      <c r="AW23" s="650"/>
      <c r="AX23" s="650"/>
      <c r="AY23" s="650"/>
      <c r="AZ23" s="650"/>
      <c r="BA23" s="650"/>
      <c r="BB23" s="650"/>
      <c r="BC23" s="650"/>
      <c r="BD23" s="650"/>
      <c r="BE23" s="650"/>
      <c r="BF23" s="651"/>
      <c r="BG23" s="630" t="s">
        <v>129</v>
      </c>
      <c r="BH23" s="631"/>
      <c r="BI23" s="631"/>
      <c r="BJ23" s="631"/>
      <c r="BK23" s="631"/>
      <c r="BL23" s="631"/>
      <c r="BM23" s="631"/>
      <c r="BN23" s="632"/>
      <c r="BO23" s="633" t="s">
        <v>129</v>
      </c>
      <c r="BP23" s="633"/>
      <c r="BQ23" s="633"/>
      <c r="BR23" s="633"/>
      <c r="BS23" s="634" t="s">
        <v>129</v>
      </c>
      <c r="BT23" s="634"/>
      <c r="BU23" s="634"/>
      <c r="BV23" s="634"/>
      <c r="BW23" s="634"/>
      <c r="BX23" s="634"/>
      <c r="BY23" s="634"/>
      <c r="BZ23" s="634"/>
      <c r="CA23" s="634"/>
      <c r="CB23" s="638"/>
      <c r="CD23" s="612" t="s">
        <v>220</v>
      </c>
      <c r="CE23" s="613"/>
      <c r="CF23" s="613"/>
      <c r="CG23" s="613"/>
      <c r="CH23" s="613"/>
      <c r="CI23" s="613"/>
      <c r="CJ23" s="613"/>
      <c r="CK23" s="613"/>
      <c r="CL23" s="613"/>
      <c r="CM23" s="613"/>
      <c r="CN23" s="613"/>
      <c r="CO23" s="613"/>
      <c r="CP23" s="613"/>
      <c r="CQ23" s="614"/>
      <c r="CR23" s="612" t="s">
        <v>281</v>
      </c>
      <c r="CS23" s="613"/>
      <c r="CT23" s="613"/>
      <c r="CU23" s="613"/>
      <c r="CV23" s="613"/>
      <c r="CW23" s="613"/>
      <c r="CX23" s="613"/>
      <c r="CY23" s="614"/>
      <c r="CZ23" s="612" t="s">
        <v>282</v>
      </c>
      <c r="DA23" s="613"/>
      <c r="DB23" s="613"/>
      <c r="DC23" s="614"/>
      <c r="DD23" s="612" t="s">
        <v>283</v>
      </c>
      <c r="DE23" s="613"/>
      <c r="DF23" s="613"/>
      <c r="DG23" s="613"/>
      <c r="DH23" s="613"/>
      <c r="DI23" s="613"/>
      <c r="DJ23" s="613"/>
      <c r="DK23" s="614"/>
      <c r="DL23" s="664" t="s">
        <v>284</v>
      </c>
      <c r="DM23" s="665"/>
      <c r="DN23" s="665"/>
      <c r="DO23" s="665"/>
      <c r="DP23" s="665"/>
      <c r="DQ23" s="665"/>
      <c r="DR23" s="665"/>
      <c r="DS23" s="665"/>
      <c r="DT23" s="665"/>
      <c r="DU23" s="665"/>
      <c r="DV23" s="666"/>
      <c r="DW23" s="612" t="s">
        <v>285</v>
      </c>
      <c r="DX23" s="613"/>
      <c r="DY23" s="613"/>
      <c r="DZ23" s="613"/>
      <c r="EA23" s="613"/>
      <c r="EB23" s="613"/>
      <c r="EC23" s="614"/>
    </row>
    <row r="24" spans="2:133" ht="11.25" customHeight="1" x14ac:dyDescent="0.15">
      <c r="B24" s="627" t="s">
        <v>286</v>
      </c>
      <c r="C24" s="628"/>
      <c r="D24" s="628"/>
      <c r="E24" s="628"/>
      <c r="F24" s="628"/>
      <c r="G24" s="628"/>
      <c r="H24" s="628"/>
      <c r="I24" s="628"/>
      <c r="J24" s="628"/>
      <c r="K24" s="628"/>
      <c r="L24" s="628"/>
      <c r="M24" s="628"/>
      <c r="N24" s="628"/>
      <c r="O24" s="628"/>
      <c r="P24" s="628"/>
      <c r="Q24" s="629"/>
      <c r="R24" s="630">
        <v>4576732</v>
      </c>
      <c r="S24" s="631"/>
      <c r="T24" s="631"/>
      <c r="U24" s="631"/>
      <c r="V24" s="631"/>
      <c r="W24" s="631"/>
      <c r="X24" s="631"/>
      <c r="Y24" s="632"/>
      <c r="Z24" s="633">
        <v>32.799999999999997</v>
      </c>
      <c r="AA24" s="633"/>
      <c r="AB24" s="633"/>
      <c r="AC24" s="633"/>
      <c r="AD24" s="634">
        <v>4576732</v>
      </c>
      <c r="AE24" s="634"/>
      <c r="AF24" s="634"/>
      <c r="AG24" s="634"/>
      <c r="AH24" s="634"/>
      <c r="AI24" s="634"/>
      <c r="AJ24" s="634"/>
      <c r="AK24" s="634"/>
      <c r="AL24" s="635">
        <v>63</v>
      </c>
      <c r="AM24" s="636"/>
      <c r="AN24" s="636"/>
      <c r="AO24" s="637"/>
      <c r="AP24" s="649" t="s">
        <v>287</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288</v>
      </c>
      <c r="CE24" s="642"/>
      <c r="CF24" s="642"/>
      <c r="CG24" s="642"/>
      <c r="CH24" s="642"/>
      <c r="CI24" s="642"/>
      <c r="CJ24" s="642"/>
      <c r="CK24" s="642"/>
      <c r="CL24" s="642"/>
      <c r="CM24" s="642"/>
      <c r="CN24" s="642"/>
      <c r="CO24" s="642"/>
      <c r="CP24" s="642"/>
      <c r="CQ24" s="643"/>
      <c r="CR24" s="619">
        <v>4652782</v>
      </c>
      <c r="CS24" s="620"/>
      <c r="CT24" s="620"/>
      <c r="CU24" s="620"/>
      <c r="CV24" s="620"/>
      <c r="CW24" s="620"/>
      <c r="CX24" s="620"/>
      <c r="CY24" s="621"/>
      <c r="CZ24" s="624">
        <v>34.9</v>
      </c>
      <c r="DA24" s="625"/>
      <c r="DB24" s="625"/>
      <c r="DC24" s="644"/>
      <c r="DD24" s="667">
        <v>3169602</v>
      </c>
      <c r="DE24" s="620"/>
      <c r="DF24" s="620"/>
      <c r="DG24" s="620"/>
      <c r="DH24" s="620"/>
      <c r="DI24" s="620"/>
      <c r="DJ24" s="620"/>
      <c r="DK24" s="621"/>
      <c r="DL24" s="667">
        <v>3071510</v>
      </c>
      <c r="DM24" s="620"/>
      <c r="DN24" s="620"/>
      <c r="DO24" s="620"/>
      <c r="DP24" s="620"/>
      <c r="DQ24" s="620"/>
      <c r="DR24" s="620"/>
      <c r="DS24" s="620"/>
      <c r="DT24" s="620"/>
      <c r="DU24" s="620"/>
      <c r="DV24" s="621"/>
      <c r="DW24" s="624">
        <v>40.799999999999997</v>
      </c>
      <c r="DX24" s="625"/>
      <c r="DY24" s="625"/>
      <c r="DZ24" s="625"/>
      <c r="EA24" s="625"/>
      <c r="EB24" s="625"/>
      <c r="EC24" s="626"/>
    </row>
    <row r="25" spans="2:133" ht="11.25" customHeight="1" x14ac:dyDescent="0.15">
      <c r="B25" s="627" t="s">
        <v>289</v>
      </c>
      <c r="C25" s="628"/>
      <c r="D25" s="628"/>
      <c r="E25" s="628"/>
      <c r="F25" s="628"/>
      <c r="G25" s="628"/>
      <c r="H25" s="628"/>
      <c r="I25" s="628"/>
      <c r="J25" s="628"/>
      <c r="K25" s="628"/>
      <c r="L25" s="628"/>
      <c r="M25" s="628"/>
      <c r="N25" s="628"/>
      <c r="O25" s="628"/>
      <c r="P25" s="628"/>
      <c r="Q25" s="629"/>
      <c r="R25" s="630">
        <v>274521</v>
      </c>
      <c r="S25" s="631"/>
      <c r="T25" s="631"/>
      <c r="U25" s="631"/>
      <c r="V25" s="631"/>
      <c r="W25" s="631"/>
      <c r="X25" s="631"/>
      <c r="Y25" s="632"/>
      <c r="Z25" s="633">
        <v>2</v>
      </c>
      <c r="AA25" s="633"/>
      <c r="AB25" s="633"/>
      <c r="AC25" s="633"/>
      <c r="AD25" s="634" t="s">
        <v>129</v>
      </c>
      <c r="AE25" s="634"/>
      <c r="AF25" s="634"/>
      <c r="AG25" s="634"/>
      <c r="AH25" s="634"/>
      <c r="AI25" s="634"/>
      <c r="AJ25" s="634"/>
      <c r="AK25" s="634"/>
      <c r="AL25" s="635" t="s">
        <v>129</v>
      </c>
      <c r="AM25" s="636"/>
      <c r="AN25" s="636"/>
      <c r="AO25" s="637"/>
      <c r="AP25" s="649" t="s">
        <v>290</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291</v>
      </c>
      <c r="CE25" s="646"/>
      <c r="CF25" s="646"/>
      <c r="CG25" s="646"/>
      <c r="CH25" s="646"/>
      <c r="CI25" s="646"/>
      <c r="CJ25" s="646"/>
      <c r="CK25" s="646"/>
      <c r="CL25" s="646"/>
      <c r="CM25" s="646"/>
      <c r="CN25" s="646"/>
      <c r="CO25" s="646"/>
      <c r="CP25" s="646"/>
      <c r="CQ25" s="647"/>
      <c r="CR25" s="630">
        <v>1581000</v>
      </c>
      <c r="CS25" s="668"/>
      <c r="CT25" s="668"/>
      <c r="CU25" s="668"/>
      <c r="CV25" s="668"/>
      <c r="CW25" s="668"/>
      <c r="CX25" s="668"/>
      <c r="CY25" s="669"/>
      <c r="CZ25" s="635">
        <v>11.9</v>
      </c>
      <c r="DA25" s="670"/>
      <c r="DB25" s="670"/>
      <c r="DC25" s="673"/>
      <c r="DD25" s="639">
        <v>1441887</v>
      </c>
      <c r="DE25" s="668"/>
      <c r="DF25" s="668"/>
      <c r="DG25" s="668"/>
      <c r="DH25" s="668"/>
      <c r="DI25" s="668"/>
      <c r="DJ25" s="668"/>
      <c r="DK25" s="669"/>
      <c r="DL25" s="639">
        <v>1353628</v>
      </c>
      <c r="DM25" s="668"/>
      <c r="DN25" s="668"/>
      <c r="DO25" s="668"/>
      <c r="DP25" s="668"/>
      <c r="DQ25" s="668"/>
      <c r="DR25" s="668"/>
      <c r="DS25" s="668"/>
      <c r="DT25" s="668"/>
      <c r="DU25" s="668"/>
      <c r="DV25" s="669"/>
      <c r="DW25" s="635">
        <v>18</v>
      </c>
      <c r="DX25" s="670"/>
      <c r="DY25" s="670"/>
      <c r="DZ25" s="670"/>
      <c r="EA25" s="670"/>
      <c r="EB25" s="670"/>
      <c r="EC25" s="671"/>
    </row>
    <row r="26" spans="2:133" ht="11.25" customHeight="1" x14ac:dyDescent="0.15">
      <c r="B26" s="627" t="s">
        <v>292</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293</v>
      </c>
      <c r="AQ26" s="672"/>
      <c r="AR26" s="672"/>
      <c r="AS26" s="672"/>
      <c r="AT26" s="672"/>
      <c r="AU26" s="672"/>
      <c r="AV26" s="672"/>
      <c r="AW26" s="672"/>
      <c r="AX26" s="672"/>
      <c r="AY26" s="672"/>
      <c r="AZ26" s="672"/>
      <c r="BA26" s="672"/>
      <c r="BB26" s="672"/>
      <c r="BC26" s="672"/>
      <c r="BD26" s="672"/>
      <c r="BE26" s="672"/>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294</v>
      </c>
      <c r="CE26" s="646"/>
      <c r="CF26" s="646"/>
      <c r="CG26" s="646"/>
      <c r="CH26" s="646"/>
      <c r="CI26" s="646"/>
      <c r="CJ26" s="646"/>
      <c r="CK26" s="646"/>
      <c r="CL26" s="646"/>
      <c r="CM26" s="646"/>
      <c r="CN26" s="646"/>
      <c r="CO26" s="646"/>
      <c r="CP26" s="646"/>
      <c r="CQ26" s="647"/>
      <c r="CR26" s="630">
        <v>951447</v>
      </c>
      <c r="CS26" s="631"/>
      <c r="CT26" s="631"/>
      <c r="CU26" s="631"/>
      <c r="CV26" s="631"/>
      <c r="CW26" s="631"/>
      <c r="CX26" s="631"/>
      <c r="CY26" s="632"/>
      <c r="CZ26" s="635">
        <v>7.1</v>
      </c>
      <c r="DA26" s="670"/>
      <c r="DB26" s="670"/>
      <c r="DC26" s="673"/>
      <c r="DD26" s="639">
        <v>850265</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70"/>
      <c r="DY26" s="670"/>
      <c r="DZ26" s="670"/>
      <c r="EA26" s="670"/>
      <c r="EB26" s="670"/>
      <c r="EC26" s="671"/>
    </row>
    <row r="27" spans="2:133" ht="11.25" customHeight="1" x14ac:dyDescent="0.15">
      <c r="B27" s="627" t="s">
        <v>295</v>
      </c>
      <c r="C27" s="628"/>
      <c r="D27" s="628"/>
      <c r="E27" s="628"/>
      <c r="F27" s="628"/>
      <c r="G27" s="628"/>
      <c r="H27" s="628"/>
      <c r="I27" s="628"/>
      <c r="J27" s="628"/>
      <c r="K27" s="628"/>
      <c r="L27" s="628"/>
      <c r="M27" s="628"/>
      <c r="N27" s="628"/>
      <c r="O27" s="628"/>
      <c r="P27" s="628"/>
      <c r="Q27" s="629"/>
      <c r="R27" s="630">
        <v>7513263</v>
      </c>
      <c r="S27" s="631"/>
      <c r="T27" s="631"/>
      <c r="U27" s="631"/>
      <c r="V27" s="631"/>
      <c r="W27" s="631"/>
      <c r="X27" s="631"/>
      <c r="Y27" s="632"/>
      <c r="Z27" s="633">
        <v>53.9</v>
      </c>
      <c r="AA27" s="633"/>
      <c r="AB27" s="633"/>
      <c r="AC27" s="633"/>
      <c r="AD27" s="634">
        <v>7238742</v>
      </c>
      <c r="AE27" s="634"/>
      <c r="AF27" s="634"/>
      <c r="AG27" s="634"/>
      <c r="AH27" s="634"/>
      <c r="AI27" s="634"/>
      <c r="AJ27" s="634"/>
      <c r="AK27" s="634"/>
      <c r="AL27" s="635">
        <v>99.599998474121094</v>
      </c>
      <c r="AM27" s="636"/>
      <c r="AN27" s="636"/>
      <c r="AO27" s="637"/>
      <c r="AP27" s="627" t="s">
        <v>296</v>
      </c>
      <c r="AQ27" s="628"/>
      <c r="AR27" s="628"/>
      <c r="AS27" s="628"/>
      <c r="AT27" s="628"/>
      <c r="AU27" s="628"/>
      <c r="AV27" s="628"/>
      <c r="AW27" s="628"/>
      <c r="AX27" s="628"/>
      <c r="AY27" s="628"/>
      <c r="AZ27" s="628"/>
      <c r="BA27" s="628"/>
      <c r="BB27" s="628"/>
      <c r="BC27" s="628"/>
      <c r="BD27" s="628"/>
      <c r="BE27" s="628"/>
      <c r="BF27" s="629"/>
      <c r="BG27" s="630">
        <v>1959952</v>
      </c>
      <c r="BH27" s="631"/>
      <c r="BI27" s="631"/>
      <c r="BJ27" s="631"/>
      <c r="BK27" s="631"/>
      <c r="BL27" s="631"/>
      <c r="BM27" s="631"/>
      <c r="BN27" s="632"/>
      <c r="BO27" s="633">
        <v>100</v>
      </c>
      <c r="BP27" s="633"/>
      <c r="BQ27" s="633"/>
      <c r="BR27" s="633"/>
      <c r="BS27" s="634" t="s">
        <v>129</v>
      </c>
      <c r="BT27" s="634"/>
      <c r="BU27" s="634"/>
      <c r="BV27" s="634"/>
      <c r="BW27" s="634"/>
      <c r="BX27" s="634"/>
      <c r="BY27" s="634"/>
      <c r="BZ27" s="634"/>
      <c r="CA27" s="634"/>
      <c r="CB27" s="638"/>
      <c r="CD27" s="645" t="s">
        <v>297</v>
      </c>
      <c r="CE27" s="646"/>
      <c r="CF27" s="646"/>
      <c r="CG27" s="646"/>
      <c r="CH27" s="646"/>
      <c r="CI27" s="646"/>
      <c r="CJ27" s="646"/>
      <c r="CK27" s="646"/>
      <c r="CL27" s="646"/>
      <c r="CM27" s="646"/>
      <c r="CN27" s="646"/>
      <c r="CO27" s="646"/>
      <c r="CP27" s="646"/>
      <c r="CQ27" s="647"/>
      <c r="CR27" s="630">
        <v>1790447</v>
      </c>
      <c r="CS27" s="668"/>
      <c r="CT27" s="668"/>
      <c r="CU27" s="668"/>
      <c r="CV27" s="668"/>
      <c r="CW27" s="668"/>
      <c r="CX27" s="668"/>
      <c r="CY27" s="669"/>
      <c r="CZ27" s="635">
        <v>13.4</v>
      </c>
      <c r="DA27" s="670"/>
      <c r="DB27" s="670"/>
      <c r="DC27" s="673"/>
      <c r="DD27" s="639">
        <v>467654</v>
      </c>
      <c r="DE27" s="668"/>
      <c r="DF27" s="668"/>
      <c r="DG27" s="668"/>
      <c r="DH27" s="668"/>
      <c r="DI27" s="668"/>
      <c r="DJ27" s="668"/>
      <c r="DK27" s="669"/>
      <c r="DL27" s="639">
        <v>457821</v>
      </c>
      <c r="DM27" s="668"/>
      <c r="DN27" s="668"/>
      <c r="DO27" s="668"/>
      <c r="DP27" s="668"/>
      <c r="DQ27" s="668"/>
      <c r="DR27" s="668"/>
      <c r="DS27" s="668"/>
      <c r="DT27" s="668"/>
      <c r="DU27" s="668"/>
      <c r="DV27" s="669"/>
      <c r="DW27" s="635">
        <v>6.1</v>
      </c>
      <c r="DX27" s="670"/>
      <c r="DY27" s="670"/>
      <c r="DZ27" s="670"/>
      <c r="EA27" s="670"/>
      <c r="EB27" s="670"/>
      <c r="EC27" s="671"/>
    </row>
    <row r="28" spans="2:133" ht="11.25" customHeight="1" x14ac:dyDescent="0.15">
      <c r="B28" s="627" t="s">
        <v>298</v>
      </c>
      <c r="C28" s="628"/>
      <c r="D28" s="628"/>
      <c r="E28" s="628"/>
      <c r="F28" s="628"/>
      <c r="G28" s="628"/>
      <c r="H28" s="628"/>
      <c r="I28" s="628"/>
      <c r="J28" s="628"/>
      <c r="K28" s="628"/>
      <c r="L28" s="628"/>
      <c r="M28" s="628"/>
      <c r="N28" s="628"/>
      <c r="O28" s="628"/>
      <c r="P28" s="628"/>
      <c r="Q28" s="629"/>
      <c r="R28" s="630">
        <v>2751</v>
      </c>
      <c r="S28" s="631"/>
      <c r="T28" s="631"/>
      <c r="U28" s="631"/>
      <c r="V28" s="631"/>
      <c r="W28" s="631"/>
      <c r="X28" s="631"/>
      <c r="Y28" s="632"/>
      <c r="Z28" s="633">
        <v>0</v>
      </c>
      <c r="AA28" s="633"/>
      <c r="AB28" s="633"/>
      <c r="AC28" s="633"/>
      <c r="AD28" s="634">
        <v>2751</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299</v>
      </c>
      <c r="CE28" s="646"/>
      <c r="CF28" s="646"/>
      <c r="CG28" s="646"/>
      <c r="CH28" s="646"/>
      <c r="CI28" s="646"/>
      <c r="CJ28" s="646"/>
      <c r="CK28" s="646"/>
      <c r="CL28" s="646"/>
      <c r="CM28" s="646"/>
      <c r="CN28" s="646"/>
      <c r="CO28" s="646"/>
      <c r="CP28" s="646"/>
      <c r="CQ28" s="647"/>
      <c r="CR28" s="630">
        <v>1281335</v>
      </c>
      <c r="CS28" s="631"/>
      <c r="CT28" s="631"/>
      <c r="CU28" s="631"/>
      <c r="CV28" s="631"/>
      <c r="CW28" s="631"/>
      <c r="CX28" s="631"/>
      <c r="CY28" s="632"/>
      <c r="CZ28" s="635">
        <v>9.6</v>
      </c>
      <c r="DA28" s="670"/>
      <c r="DB28" s="670"/>
      <c r="DC28" s="673"/>
      <c r="DD28" s="639">
        <v>1260061</v>
      </c>
      <c r="DE28" s="631"/>
      <c r="DF28" s="631"/>
      <c r="DG28" s="631"/>
      <c r="DH28" s="631"/>
      <c r="DI28" s="631"/>
      <c r="DJ28" s="631"/>
      <c r="DK28" s="632"/>
      <c r="DL28" s="639">
        <v>1260061</v>
      </c>
      <c r="DM28" s="631"/>
      <c r="DN28" s="631"/>
      <c r="DO28" s="631"/>
      <c r="DP28" s="631"/>
      <c r="DQ28" s="631"/>
      <c r="DR28" s="631"/>
      <c r="DS28" s="631"/>
      <c r="DT28" s="631"/>
      <c r="DU28" s="631"/>
      <c r="DV28" s="632"/>
      <c r="DW28" s="635">
        <v>16.7</v>
      </c>
      <c r="DX28" s="670"/>
      <c r="DY28" s="670"/>
      <c r="DZ28" s="670"/>
      <c r="EA28" s="670"/>
      <c r="EB28" s="670"/>
      <c r="EC28" s="671"/>
    </row>
    <row r="29" spans="2:133" ht="11.25" customHeight="1" x14ac:dyDescent="0.15">
      <c r="B29" s="627" t="s">
        <v>300</v>
      </c>
      <c r="C29" s="628"/>
      <c r="D29" s="628"/>
      <c r="E29" s="628"/>
      <c r="F29" s="628"/>
      <c r="G29" s="628"/>
      <c r="H29" s="628"/>
      <c r="I29" s="628"/>
      <c r="J29" s="628"/>
      <c r="K29" s="628"/>
      <c r="L29" s="628"/>
      <c r="M29" s="628"/>
      <c r="N29" s="628"/>
      <c r="O29" s="628"/>
      <c r="P29" s="628"/>
      <c r="Q29" s="629"/>
      <c r="R29" s="630">
        <v>38387</v>
      </c>
      <c r="S29" s="631"/>
      <c r="T29" s="631"/>
      <c r="U29" s="631"/>
      <c r="V29" s="631"/>
      <c r="W29" s="631"/>
      <c r="X29" s="631"/>
      <c r="Y29" s="632"/>
      <c r="Z29" s="633">
        <v>0.3</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301</v>
      </c>
      <c r="CE29" s="680"/>
      <c r="CF29" s="645" t="s">
        <v>70</v>
      </c>
      <c r="CG29" s="646"/>
      <c r="CH29" s="646"/>
      <c r="CI29" s="646"/>
      <c r="CJ29" s="646"/>
      <c r="CK29" s="646"/>
      <c r="CL29" s="646"/>
      <c r="CM29" s="646"/>
      <c r="CN29" s="646"/>
      <c r="CO29" s="646"/>
      <c r="CP29" s="646"/>
      <c r="CQ29" s="647"/>
      <c r="CR29" s="630">
        <v>1281335</v>
      </c>
      <c r="CS29" s="668"/>
      <c r="CT29" s="668"/>
      <c r="CU29" s="668"/>
      <c r="CV29" s="668"/>
      <c r="CW29" s="668"/>
      <c r="CX29" s="668"/>
      <c r="CY29" s="669"/>
      <c r="CZ29" s="635">
        <v>9.6</v>
      </c>
      <c r="DA29" s="670"/>
      <c r="DB29" s="670"/>
      <c r="DC29" s="673"/>
      <c r="DD29" s="639">
        <v>1260061</v>
      </c>
      <c r="DE29" s="668"/>
      <c r="DF29" s="668"/>
      <c r="DG29" s="668"/>
      <c r="DH29" s="668"/>
      <c r="DI29" s="668"/>
      <c r="DJ29" s="668"/>
      <c r="DK29" s="669"/>
      <c r="DL29" s="639">
        <v>1260061</v>
      </c>
      <c r="DM29" s="668"/>
      <c r="DN29" s="668"/>
      <c r="DO29" s="668"/>
      <c r="DP29" s="668"/>
      <c r="DQ29" s="668"/>
      <c r="DR29" s="668"/>
      <c r="DS29" s="668"/>
      <c r="DT29" s="668"/>
      <c r="DU29" s="668"/>
      <c r="DV29" s="669"/>
      <c r="DW29" s="635">
        <v>16.7</v>
      </c>
      <c r="DX29" s="670"/>
      <c r="DY29" s="670"/>
      <c r="DZ29" s="670"/>
      <c r="EA29" s="670"/>
      <c r="EB29" s="670"/>
      <c r="EC29" s="671"/>
    </row>
    <row r="30" spans="2:133" ht="11.25" customHeight="1" x14ac:dyDescent="0.15">
      <c r="B30" s="627" t="s">
        <v>302</v>
      </c>
      <c r="C30" s="628"/>
      <c r="D30" s="628"/>
      <c r="E30" s="628"/>
      <c r="F30" s="628"/>
      <c r="G30" s="628"/>
      <c r="H30" s="628"/>
      <c r="I30" s="628"/>
      <c r="J30" s="628"/>
      <c r="K30" s="628"/>
      <c r="L30" s="628"/>
      <c r="M30" s="628"/>
      <c r="N30" s="628"/>
      <c r="O30" s="628"/>
      <c r="P30" s="628"/>
      <c r="Q30" s="629"/>
      <c r="R30" s="630">
        <v>103442</v>
      </c>
      <c r="S30" s="631"/>
      <c r="T30" s="631"/>
      <c r="U30" s="631"/>
      <c r="V30" s="631"/>
      <c r="W30" s="631"/>
      <c r="X30" s="631"/>
      <c r="Y30" s="632"/>
      <c r="Z30" s="633">
        <v>0.7</v>
      </c>
      <c r="AA30" s="633"/>
      <c r="AB30" s="633"/>
      <c r="AC30" s="633"/>
      <c r="AD30" s="634">
        <v>111</v>
      </c>
      <c r="AE30" s="634"/>
      <c r="AF30" s="634"/>
      <c r="AG30" s="634"/>
      <c r="AH30" s="634"/>
      <c r="AI30" s="634"/>
      <c r="AJ30" s="634"/>
      <c r="AK30" s="634"/>
      <c r="AL30" s="635">
        <v>0</v>
      </c>
      <c r="AM30" s="636"/>
      <c r="AN30" s="636"/>
      <c r="AO30" s="637"/>
      <c r="AP30" s="609" t="s">
        <v>220</v>
      </c>
      <c r="AQ30" s="610"/>
      <c r="AR30" s="610"/>
      <c r="AS30" s="610"/>
      <c r="AT30" s="610"/>
      <c r="AU30" s="610"/>
      <c r="AV30" s="610"/>
      <c r="AW30" s="610"/>
      <c r="AX30" s="610"/>
      <c r="AY30" s="610"/>
      <c r="AZ30" s="610"/>
      <c r="BA30" s="610"/>
      <c r="BB30" s="610"/>
      <c r="BC30" s="610"/>
      <c r="BD30" s="610"/>
      <c r="BE30" s="610"/>
      <c r="BF30" s="611"/>
      <c r="BG30" s="609" t="s">
        <v>303</v>
      </c>
      <c r="BH30" s="677"/>
      <c r="BI30" s="677"/>
      <c r="BJ30" s="677"/>
      <c r="BK30" s="677"/>
      <c r="BL30" s="677"/>
      <c r="BM30" s="677"/>
      <c r="BN30" s="677"/>
      <c r="BO30" s="677"/>
      <c r="BP30" s="677"/>
      <c r="BQ30" s="678"/>
      <c r="BR30" s="609" t="s">
        <v>304</v>
      </c>
      <c r="BS30" s="677"/>
      <c r="BT30" s="677"/>
      <c r="BU30" s="677"/>
      <c r="BV30" s="677"/>
      <c r="BW30" s="677"/>
      <c r="BX30" s="677"/>
      <c r="BY30" s="677"/>
      <c r="BZ30" s="677"/>
      <c r="CA30" s="677"/>
      <c r="CB30" s="678"/>
      <c r="CD30" s="681"/>
      <c r="CE30" s="682"/>
      <c r="CF30" s="645" t="s">
        <v>305</v>
      </c>
      <c r="CG30" s="646"/>
      <c r="CH30" s="646"/>
      <c r="CI30" s="646"/>
      <c r="CJ30" s="646"/>
      <c r="CK30" s="646"/>
      <c r="CL30" s="646"/>
      <c r="CM30" s="646"/>
      <c r="CN30" s="646"/>
      <c r="CO30" s="646"/>
      <c r="CP30" s="646"/>
      <c r="CQ30" s="647"/>
      <c r="CR30" s="630">
        <v>1267879</v>
      </c>
      <c r="CS30" s="631"/>
      <c r="CT30" s="631"/>
      <c r="CU30" s="631"/>
      <c r="CV30" s="631"/>
      <c r="CW30" s="631"/>
      <c r="CX30" s="631"/>
      <c r="CY30" s="632"/>
      <c r="CZ30" s="635">
        <v>9.5</v>
      </c>
      <c r="DA30" s="670"/>
      <c r="DB30" s="670"/>
      <c r="DC30" s="673"/>
      <c r="DD30" s="639">
        <v>1246605</v>
      </c>
      <c r="DE30" s="631"/>
      <c r="DF30" s="631"/>
      <c r="DG30" s="631"/>
      <c r="DH30" s="631"/>
      <c r="DI30" s="631"/>
      <c r="DJ30" s="631"/>
      <c r="DK30" s="632"/>
      <c r="DL30" s="639">
        <v>1246605</v>
      </c>
      <c r="DM30" s="631"/>
      <c r="DN30" s="631"/>
      <c r="DO30" s="631"/>
      <c r="DP30" s="631"/>
      <c r="DQ30" s="631"/>
      <c r="DR30" s="631"/>
      <c r="DS30" s="631"/>
      <c r="DT30" s="631"/>
      <c r="DU30" s="631"/>
      <c r="DV30" s="632"/>
      <c r="DW30" s="635">
        <v>16.5</v>
      </c>
      <c r="DX30" s="670"/>
      <c r="DY30" s="670"/>
      <c r="DZ30" s="670"/>
      <c r="EA30" s="670"/>
      <c r="EB30" s="670"/>
      <c r="EC30" s="671"/>
    </row>
    <row r="31" spans="2:133" ht="11.25" customHeight="1" x14ac:dyDescent="0.15">
      <c r="B31" s="627" t="s">
        <v>306</v>
      </c>
      <c r="C31" s="628"/>
      <c r="D31" s="628"/>
      <c r="E31" s="628"/>
      <c r="F31" s="628"/>
      <c r="G31" s="628"/>
      <c r="H31" s="628"/>
      <c r="I31" s="628"/>
      <c r="J31" s="628"/>
      <c r="K31" s="628"/>
      <c r="L31" s="628"/>
      <c r="M31" s="628"/>
      <c r="N31" s="628"/>
      <c r="O31" s="628"/>
      <c r="P31" s="628"/>
      <c r="Q31" s="629"/>
      <c r="R31" s="630">
        <v>23774</v>
      </c>
      <c r="S31" s="631"/>
      <c r="T31" s="631"/>
      <c r="U31" s="631"/>
      <c r="V31" s="631"/>
      <c r="W31" s="631"/>
      <c r="X31" s="631"/>
      <c r="Y31" s="632"/>
      <c r="Z31" s="633">
        <v>0.2</v>
      </c>
      <c r="AA31" s="633"/>
      <c r="AB31" s="633"/>
      <c r="AC31" s="633"/>
      <c r="AD31" s="634">
        <v>1695</v>
      </c>
      <c r="AE31" s="634"/>
      <c r="AF31" s="634"/>
      <c r="AG31" s="634"/>
      <c r="AH31" s="634"/>
      <c r="AI31" s="634"/>
      <c r="AJ31" s="634"/>
      <c r="AK31" s="634"/>
      <c r="AL31" s="635">
        <v>0</v>
      </c>
      <c r="AM31" s="636"/>
      <c r="AN31" s="636"/>
      <c r="AO31" s="637"/>
      <c r="AP31" s="685" t="s">
        <v>307</v>
      </c>
      <c r="AQ31" s="686"/>
      <c r="AR31" s="686"/>
      <c r="AS31" s="686"/>
      <c r="AT31" s="691" t="s">
        <v>308</v>
      </c>
      <c r="AU31" s="360"/>
      <c r="AV31" s="360"/>
      <c r="AW31" s="360"/>
      <c r="AX31" s="616" t="s">
        <v>186</v>
      </c>
      <c r="AY31" s="617"/>
      <c r="AZ31" s="617"/>
      <c r="BA31" s="617"/>
      <c r="BB31" s="617"/>
      <c r="BC31" s="617"/>
      <c r="BD31" s="617"/>
      <c r="BE31" s="617"/>
      <c r="BF31" s="618"/>
      <c r="BG31" s="694">
        <v>99.9</v>
      </c>
      <c r="BH31" s="695"/>
      <c r="BI31" s="695"/>
      <c r="BJ31" s="695"/>
      <c r="BK31" s="695"/>
      <c r="BL31" s="695"/>
      <c r="BM31" s="625">
        <v>98.8</v>
      </c>
      <c r="BN31" s="695"/>
      <c r="BO31" s="695"/>
      <c r="BP31" s="695"/>
      <c r="BQ31" s="696"/>
      <c r="BR31" s="694">
        <v>98.9</v>
      </c>
      <c r="BS31" s="695"/>
      <c r="BT31" s="695"/>
      <c r="BU31" s="695"/>
      <c r="BV31" s="695"/>
      <c r="BW31" s="695"/>
      <c r="BX31" s="625">
        <v>97.6</v>
      </c>
      <c r="BY31" s="695"/>
      <c r="BZ31" s="695"/>
      <c r="CA31" s="695"/>
      <c r="CB31" s="696"/>
      <c r="CD31" s="681"/>
      <c r="CE31" s="682"/>
      <c r="CF31" s="645" t="s">
        <v>309</v>
      </c>
      <c r="CG31" s="646"/>
      <c r="CH31" s="646"/>
      <c r="CI31" s="646"/>
      <c r="CJ31" s="646"/>
      <c r="CK31" s="646"/>
      <c r="CL31" s="646"/>
      <c r="CM31" s="646"/>
      <c r="CN31" s="646"/>
      <c r="CO31" s="646"/>
      <c r="CP31" s="646"/>
      <c r="CQ31" s="647"/>
      <c r="CR31" s="630">
        <v>13456</v>
      </c>
      <c r="CS31" s="668"/>
      <c r="CT31" s="668"/>
      <c r="CU31" s="668"/>
      <c r="CV31" s="668"/>
      <c r="CW31" s="668"/>
      <c r="CX31" s="668"/>
      <c r="CY31" s="669"/>
      <c r="CZ31" s="635">
        <v>0.1</v>
      </c>
      <c r="DA31" s="670"/>
      <c r="DB31" s="670"/>
      <c r="DC31" s="673"/>
      <c r="DD31" s="639">
        <v>13456</v>
      </c>
      <c r="DE31" s="668"/>
      <c r="DF31" s="668"/>
      <c r="DG31" s="668"/>
      <c r="DH31" s="668"/>
      <c r="DI31" s="668"/>
      <c r="DJ31" s="668"/>
      <c r="DK31" s="669"/>
      <c r="DL31" s="639">
        <v>13456</v>
      </c>
      <c r="DM31" s="668"/>
      <c r="DN31" s="668"/>
      <c r="DO31" s="668"/>
      <c r="DP31" s="668"/>
      <c r="DQ31" s="668"/>
      <c r="DR31" s="668"/>
      <c r="DS31" s="668"/>
      <c r="DT31" s="668"/>
      <c r="DU31" s="668"/>
      <c r="DV31" s="669"/>
      <c r="DW31" s="635">
        <v>0.2</v>
      </c>
      <c r="DX31" s="670"/>
      <c r="DY31" s="670"/>
      <c r="DZ31" s="670"/>
      <c r="EA31" s="670"/>
      <c r="EB31" s="670"/>
      <c r="EC31" s="671"/>
    </row>
    <row r="32" spans="2:133" ht="11.25" customHeight="1" x14ac:dyDescent="0.15">
      <c r="B32" s="627" t="s">
        <v>310</v>
      </c>
      <c r="C32" s="628"/>
      <c r="D32" s="628"/>
      <c r="E32" s="628"/>
      <c r="F32" s="628"/>
      <c r="G32" s="628"/>
      <c r="H32" s="628"/>
      <c r="I32" s="628"/>
      <c r="J32" s="628"/>
      <c r="K32" s="628"/>
      <c r="L32" s="628"/>
      <c r="M32" s="628"/>
      <c r="N32" s="628"/>
      <c r="O32" s="628"/>
      <c r="P32" s="628"/>
      <c r="Q32" s="629"/>
      <c r="R32" s="630">
        <v>2501190</v>
      </c>
      <c r="S32" s="631"/>
      <c r="T32" s="631"/>
      <c r="U32" s="631"/>
      <c r="V32" s="631"/>
      <c r="W32" s="631"/>
      <c r="X32" s="631"/>
      <c r="Y32" s="632"/>
      <c r="Z32" s="633">
        <v>17.899999999999999</v>
      </c>
      <c r="AA32" s="633"/>
      <c r="AB32" s="633"/>
      <c r="AC32" s="633"/>
      <c r="AD32" s="634" t="s">
        <v>129</v>
      </c>
      <c r="AE32" s="634"/>
      <c r="AF32" s="634"/>
      <c r="AG32" s="634"/>
      <c r="AH32" s="634"/>
      <c r="AI32" s="634"/>
      <c r="AJ32" s="634"/>
      <c r="AK32" s="634"/>
      <c r="AL32" s="635" t="s">
        <v>129</v>
      </c>
      <c r="AM32" s="636"/>
      <c r="AN32" s="636"/>
      <c r="AO32" s="637"/>
      <c r="AP32" s="687"/>
      <c r="AQ32" s="688"/>
      <c r="AR32" s="688"/>
      <c r="AS32" s="688"/>
      <c r="AT32" s="692"/>
      <c r="AU32" s="361" t="s">
        <v>311</v>
      </c>
      <c r="AV32" s="361"/>
      <c r="AW32" s="361"/>
      <c r="AX32" s="627" t="s">
        <v>312</v>
      </c>
      <c r="AY32" s="628"/>
      <c r="AZ32" s="628"/>
      <c r="BA32" s="628"/>
      <c r="BB32" s="628"/>
      <c r="BC32" s="628"/>
      <c r="BD32" s="628"/>
      <c r="BE32" s="628"/>
      <c r="BF32" s="629"/>
      <c r="BG32" s="697">
        <v>99.9</v>
      </c>
      <c r="BH32" s="668"/>
      <c r="BI32" s="668"/>
      <c r="BJ32" s="668"/>
      <c r="BK32" s="668"/>
      <c r="BL32" s="668"/>
      <c r="BM32" s="636">
        <v>99.2</v>
      </c>
      <c r="BN32" s="698"/>
      <c r="BO32" s="698"/>
      <c r="BP32" s="698"/>
      <c r="BQ32" s="699"/>
      <c r="BR32" s="697">
        <v>99.7</v>
      </c>
      <c r="BS32" s="668"/>
      <c r="BT32" s="668"/>
      <c r="BU32" s="668"/>
      <c r="BV32" s="668"/>
      <c r="BW32" s="668"/>
      <c r="BX32" s="636">
        <v>98.7</v>
      </c>
      <c r="BY32" s="698"/>
      <c r="BZ32" s="698"/>
      <c r="CA32" s="698"/>
      <c r="CB32" s="699"/>
      <c r="CD32" s="683"/>
      <c r="CE32" s="684"/>
      <c r="CF32" s="645" t="s">
        <v>313</v>
      </c>
      <c r="CG32" s="646"/>
      <c r="CH32" s="646"/>
      <c r="CI32" s="646"/>
      <c r="CJ32" s="646"/>
      <c r="CK32" s="646"/>
      <c r="CL32" s="646"/>
      <c r="CM32" s="646"/>
      <c r="CN32" s="646"/>
      <c r="CO32" s="646"/>
      <c r="CP32" s="646"/>
      <c r="CQ32" s="647"/>
      <c r="CR32" s="630" t="s">
        <v>129</v>
      </c>
      <c r="CS32" s="631"/>
      <c r="CT32" s="631"/>
      <c r="CU32" s="631"/>
      <c r="CV32" s="631"/>
      <c r="CW32" s="631"/>
      <c r="CX32" s="631"/>
      <c r="CY32" s="632"/>
      <c r="CZ32" s="635" t="s">
        <v>129</v>
      </c>
      <c r="DA32" s="670"/>
      <c r="DB32" s="670"/>
      <c r="DC32" s="673"/>
      <c r="DD32" s="639" t="s">
        <v>129</v>
      </c>
      <c r="DE32" s="631"/>
      <c r="DF32" s="631"/>
      <c r="DG32" s="631"/>
      <c r="DH32" s="631"/>
      <c r="DI32" s="631"/>
      <c r="DJ32" s="631"/>
      <c r="DK32" s="632"/>
      <c r="DL32" s="639" t="s">
        <v>129</v>
      </c>
      <c r="DM32" s="631"/>
      <c r="DN32" s="631"/>
      <c r="DO32" s="631"/>
      <c r="DP32" s="631"/>
      <c r="DQ32" s="631"/>
      <c r="DR32" s="631"/>
      <c r="DS32" s="631"/>
      <c r="DT32" s="631"/>
      <c r="DU32" s="631"/>
      <c r="DV32" s="632"/>
      <c r="DW32" s="635" t="s">
        <v>129</v>
      </c>
      <c r="DX32" s="670"/>
      <c r="DY32" s="670"/>
      <c r="DZ32" s="670"/>
      <c r="EA32" s="670"/>
      <c r="EB32" s="670"/>
      <c r="EC32" s="671"/>
    </row>
    <row r="33" spans="2:133" ht="11.25" customHeight="1" x14ac:dyDescent="0.15">
      <c r="B33" s="655" t="s">
        <v>314</v>
      </c>
      <c r="C33" s="656"/>
      <c r="D33" s="656"/>
      <c r="E33" s="656"/>
      <c r="F33" s="656"/>
      <c r="G33" s="656"/>
      <c r="H33" s="656"/>
      <c r="I33" s="656"/>
      <c r="J33" s="656"/>
      <c r="K33" s="656"/>
      <c r="L33" s="656"/>
      <c r="M33" s="656"/>
      <c r="N33" s="656"/>
      <c r="O33" s="656"/>
      <c r="P33" s="656"/>
      <c r="Q33" s="657"/>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89"/>
      <c r="AQ33" s="690"/>
      <c r="AR33" s="690"/>
      <c r="AS33" s="690"/>
      <c r="AT33" s="693"/>
      <c r="AU33" s="362"/>
      <c r="AV33" s="362"/>
      <c r="AW33" s="362"/>
      <c r="AX33" s="674" t="s">
        <v>315</v>
      </c>
      <c r="AY33" s="675"/>
      <c r="AZ33" s="675"/>
      <c r="BA33" s="675"/>
      <c r="BB33" s="675"/>
      <c r="BC33" s="675"/>
      <c r="BD33" s="675"/>
      <c r="BE33" s="675"/>
      <c r="BF33" s="676"/>
      <c r="BG33" s="700">
        <v>99.8</v>
      </c>
      <c r="BH33" s="701"/>
      <c r="BI33" s="701"/>
      <c r="BJ33" s="701"/>
      <c r="BK33" s="701"/>
      <c r="BL33" s="701"/>
      <c r="BM33" s="702">
        <v>98.3</v>
      </c>
      <c r="BN33" s="701"/>
      <c r="BO33" s="701"/>
      <c r="BP33" s="701"/>
      <c r="BQ33" s="703"/>
      <c r="BR33" s="700">
        <v>98</v>
      </c>
      <c r="BS33" s="701"/>
      <c r="BT33" s="701"/>
      <c r="BU33" s="701"/>
      <c r="BV33" s="701"/>
      <c r="BW33" s="701"/>
      <c r="BX33" s="702">
        <v>96.1</v>
      </c>
      <c r="BY33" s="701"/>
      <c r="BZ33" s="701"/>
      <c r="CA33" s="701"/>
      <c r="CB33" s="703"/>
      <c r="CD33" s="645" t="s">
        <v>316</v>
      </c>
      <c r="CE33" s="646"/>
      <c r="CF33" s="646"/>
      <c r="CG33" s="646"/>
      <c r="CH33" s="646"/>
      <c r="CI33" s="646"/>
      <c r="CJ33" s="646"/>
      <c r="CK33" s="646"/>
      <c r="CL33" s="646"/>
      <c r="CM33" s="646"/>
      <c r="CN33" s="646"/>
      <c r="CO33" s="646"/>
      <c r="CP33" s="646"/>
      <c r="CQ33" s="647"/>
      <c r="CR33" s="630">
        <v>5695134</v>
      </c>
      <c r="CS33" s="668"/>
      <c r="CT33" s="668"/>
      <c r="CU33" s="668"/>
      <c r="CV33" s="668"/>
      <c r="CW33" s="668"/>
      <c r="CX33" s="668"/>
      <c r="CY33" s="669"/>
      <c r="CZ33" s="635">
        <v>42.8</v>
      </c>
      <c r="DA33" s="670"/>
      <c r="DB33" s="670"/>
      <c r="DC33" s="673"/>
      <c r="DD33" s="639">
        <v>4391820</v>
      </c>
      <c r="DE33" s="668"/>
      <c r="DF33" s="668"/>
      <c r="DG33" s="668"/>
      <c r="DH33" s="668"/>
      <c r="DI33" s="668"/>
      <c r="DJ33" s="668"/>
      <c r="DK33" s="669"/>
      <c r="DL33" s="639">
        <v>3459713</v>
      </c>
      <c r="DM33" s="668"/>
      <c r="DN33" s="668"/>
      <c r="DO33" s="668"/>
      <c r="DP33" s="668"/>
      <c r="DQ33" s="668"/>
      <c r="DR33" s="668"/>
      <c r="DS33" s="668"/>
      <c r="DT33" s="668"/>
      <c r="DU33" s="668"/>
      <c r="DV33" s="669"/>
      <c r="DW33" s="635">
        <v>45.9</v>
      </c>
      <c r="DX33" s="670"/>
      <c r="DY33" s="670"/>
      <c r="DZ33" s="670"/>
      <c r="EA33" s="670"/>
      <c r="EB33" s="670"/>
      <c r="EC33" s="671"/>
    </row>
    <row r="34" spans="2:133" ht="11.25" customHeight="1" x14ac:dyDescent="0.15">
      <c r="B34" s="627" t="s">
        <v>317</v>
      </c>
      <c r="C34" s="628"/>
      <c r="D34" s="628"/>
      <c r="E34" s="628"/>
      <c r="F34" s="628"/>
      <c r="G34" s="628"/>
      <c r="H34" s="628"/>
      <c r="I34" s="628"/>
      <c r="J34" s="628"/>
      <c r="K34" s="628"/>
      <c r="L34" s="628"/>
      <c r="M34" s="628"/>
      <c r="N34" s="628"/>
      <c r="O34" s="628"/>
      <c r="P34" s="628"/>
      <c r="Q34" s="629"/>
      <c r="R34" s="630">
        <v>1487748</v>
      </c>
      <c r="S34" s="631"/>
      <c r="T34" s="631"/>
      <c r="U34" s="631"/>
      <c r="V34" s="631"/>
      <c r="W34" s="631"/>
      <c r="X34" s="631"/>
      <c r="Y34" s="632"/>
      <c r="Z34" s="633">
        <v>10.7</v>
      </c>
      <c r="AA34" s="633"/>
      <c r="AB34" s="633"/>
      <c r="AC34" s="633"/>
      <c r="AD34" s="634" t="s">
        <v>129</v>
      </c>
      <c r="AE34" s="634"/>
      <c r="AF34" s="634"/>
      <c r="AG34" s="634"/>
      <c r="AH34" s="634"/>
      <c r="AI34" s="634"/>
      <c r="AJ34" s="634"/>
      <c r="AK34" s="634"/>
      <c r="AL34" s="635" t="s">
        <v>129</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318</v>
      </c>
      <c r="CE34" s="646"/>
      <c r="CF34" s="646"/>
      <c r="CG34" s="646"/>
      <c r="CH34" s="646"/>
      <c r="CI34" s="646"/>
      <c r="CJ34" s="646"/>
      <c r="CK34" s="646"/>
      <c r="CL34" s="646"/>
      <c r="CM34" s="646"/>
      <c r="CN34" s="646"/>
      <c r="CO34" s="646"/>
      <c r="CP34" s="646"/>
      <c r="CQ34" s="647"/>
      <c r="CR34" s="630">
        <v>1635391</v>
      </c>
      <c r="CS34" s="631"/>
      <c r="CT34" s="631"/>
      <c r="CU34" s="631"/>
      <c r="CV34" s="631"/>
      <c r="CW34" s="631"/>
      <c r="CX34" s="631"/>
      <c r="CY34" s="632"/>
      <c r="CZ34" s="635">
        <v>12.3</v>
      </c>
      <c r="DA34" s="670"/>
      <c r="DB34" s="670"/>
      <c r="DC34" s="673"/>
      <c r="DD34" s="639">
        <v>1188837</v>
      </c>
      <c r="DE34" s="631"/>
      <c r="DF34" s="631"/>
      <c r="DG34" s="631"/>
      <c r="DH34" s="631"/>
      <c r="DI34" s="631"/>
      <c r="DJ34" s="631"/>
      <c r="DK34" s="632"/>
      <c r="DL34" s="639">
        <v>1043515</v>
      </c>
      <c r="DM34" s="631"/>
      <c r="DN34" s="631"/>
      <c r="DO34" s="631"/>
      <c r="DP34" s="631"/>
      <c r="DQ34" s="631"/>
      <c r="DR34" s="631"/>
      <c r="DS34" s="631"/>
      <c r="DT34" s="631"/>
      <c r="DU34" s="631"/>
      <c r="DV34" s="632"/>
      <c r="DW34" s="635">
        <v>13.8</v>
      </c>
      <c r="DX34" s="670"/>
      <c r="DY34" s="670"/>
      <c r="DZ34" s="670"/>
      <c r="EA34" s="670"/>
      <c r="EB34" s="670"/>
      <c r="EC34" s="671"/>
    </row>
    <row r="35" spans="2:133" ht="11.25" customHeight="1" x14ac:dyDescent="0.15">
      <c r="B35" s="627" t="s">
        <v>319</v>
      </c>
      <c r="C35" s="628"/>
      <c r="D35" s="628"/>
      <c r="E35" s="628"/>
      <c r="F35" s="628"/>
      <c r="G35" s="628"/>
      <c r="H35" s="628"/>
      <c r="I35" s="628"/>
      <c r="J35" s="628"/>
      <c r="K35" s="628"/>
      <c r="L35" s="628"/>
      <c r="M35" s="628"/>
      <c r="N35" s="628"/>
      <c r="O35" s="628"/>
      <c r="P35" s="628"/>
      <c r="Q35" s="629"/>
      <c r="R35" s="630">
        <v>71898</v>
      </c>
      <c r="S35" s="631"/>
      <c r="T35" s="631"/>
      <c r="U35" s="631"/>
      <c r="V35" s="631"/>
      <c r="W35" s="631"/>
      <c r="X35" s="631"/>
      <c r="Y35" s="632"/>
      <c r="Z35" s="633">
        <v>0.5</v>
      </c>
      <c r="AA35" s="633"/>
      <c r="AB35" s="633"/>
      <c r="AC35" s="633"/>
      <c r="AD35" s="634">
        <v>14756</v>
      </c>
      <c r="AE35" s="634"/>
      <c r="AF35" s="634"/>
      <c r="AG35" s="634"/>
      <c r="AH35" s="634"/>
      <c r="AI35" s="634"/>
      <c r="AJ35" s="634"/>
      <c r="AK35" s="634"/>
      <c r="AL35" s="635">
        <v>0.2</v>
      </c>
      <c r="AM35" s="636"/>
      <c r="AN35" s="636"/>
      <c r="AO35" s="637"/>
      <c r="AP35" s="218"/>
      <c r="AQ35" s="609" t="s">
        <v>320</v>
      </c>
      <c r="AR35" s="610"/>
      <c r="AS35" s="610"/>
      <c r="AT35" s="610"/>
      <c r="AU35" s="610"/>
      <c r="AV35" s="610"/>
      <c r="AW35" s="610"/>
      <c r="AX35" s="610"/>
      <c r="AY35" s="610"/>
      <c r="AZ35" s="610"/>
      <c r="BA35" s="610"/>
      <c r="BB35" s="610"/>
      <c r="BC35" s="610"/>
      <c r="BD35" s="610"/>
      <c r="BE35" s="610"/>
      <c r="BF35" s="611"/>
      <c r="BG35" s="609" t="s">
        <v>321</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322</v>
      </c>
      <c r="CE35" s="646"/>
      <c r="CF35" s="646"/>
      <c r="CG35" s="646"/>
      <c r="CH35" s="646"/>
      <c r="CI35" s="646"/>
      <c r="CJ35" s="646"/>
      <c r="CK35" s="646"/>
      <c r="CL35" s="646"/>
      <c r="CM35" s="646"/>
      <c r="CN35" s="646"/>
      <c r="CO35" s="646"/>
      <c r="CP35" s="646"/>
      <c r="CQ35" s="647"/>
      <c r="CR35" s="630">
        <v>235113</v>
      </c>
      <c r="CS35" s="668"/>
      <c r="CT35" s="668"/>
      <c r="CU35" s="668"/>
      <c r="CV35" s="668"/>
      <c r="CW35" s="668"/>
      <c r="CX35" s="668"/>
      <c r="CY35" s="669"/>
      <c r="CZ35" s="635">
        <v>1.8</v>
      </c>
      <c r="DA35" s="670"/>
      <c r="DB35" s="670"/>
      <c r="DC35" s="673"/>
      <c r="DD35" s="639">
        <v>154070</v>
      </c>
      <c r="DE35" s="668"/>
      <c r="DF35" s="668"/>
      <c r="DG35" s="668"/>
      <c r="DH35" s="668"/>
      <c r="DI35" s="668"/>
      <c r="DJ35" s="668"/>
      <c r="DK35" s="669"/>
      <c r="DL35" s="639">
        <v>154037</v>
      </c>
      <c r="DM35" s="668"/>
      <c r="DN35" s="668"/>
      <c r="DO35" s="668"/>
      <c r="DP35" s="668"/>
      <c r="DQ35" s="668"/>
      <c r="DR35" s="668"/>
      <c r="DS35" s="668"/>
      <c r="DT35" s="668"/>
      <c r="DU35" s="668"/>
      <c r="DV35" s="669"/>
      <c r="DW35" s="635">
        <v>2</v>
      </c>
      <c r="DX35" s="670"/>
      <c r="DY35" s="670"/>
      <c r="DZ35" s="670"/>
      <c r="EA35" s="670"/>
      <c r="EB35" s="670"/>
      <c r="EC35" s="671"/>
    </row>
    <row r="36" spans="2:133" ht="11.25" customHeight="1" x14ac:dyDescent="0.15">
      <c r="B36" s="627" t="s">
        <v>323</v>
      </c>
      <c r="C36" s="628"/>
      <c r="D36" s="628"/>
      <c r="E36" s="628"/>
      <c r="F36" s="628"/>
      <c r="G36" s="628"/>
      <c r="H36" s="628"/>
      <c r="I36" s="628"/>
      <c r="J36" s="628"/>
      <c r="K36" s="628"/>
      <c r="L36" s="628"/>
      <c r="M36" s="628"/>
      <c r="N36" s="628"/>
      <c r="O36" s="628"/>
      <c r="P36" s="628"/>
      <c r="Q36" s="629"/>
      <c r="R36" s="630">
        <v>82880</v>
      </c>
      <c r="S36" s="631"/>
      <c r="T36" s="631"/>
      <c r="U36" s="631"/>
      <c r="V36" s="631"/>
      <c r="W36" s="631"/>
      <c r="X36" s="631"/>
      <c r="Y36" s="632"/>
      <c r="Z36" s="633">
        <v>0.6</v>
      </c>
      <c r="AA36" s="633"/>
      <c r="AB36" s="633"/>
      <c r="AC36" s="633"/>
      <c r="AD36" s="634" t="s">
        <v>129</v>
      </c>
      <c r="AE36" s="634"/>
      <c r="AF36" s="634"/>
      <c r="AG36" s="634"/>
      <c r="AH36" s="634"/>
      <c r="AI36" s="634"/>
      <c r="AJ36" s="634"/>
      <c r="AK36" s="634"/>
      <c r="AL36" s="635" t="s">
        <v>129</v>
      </c>
      <c r="AM36" s="636"/>
      <c r="AN36" s="636"/>
      <c r="AO36" s="637"/>
      <c r="AP36" s="218"/>
      <c r="AQ36" s="704" t="s">
        <v>324</v>
      </c>
      <c r="AR36" s="705"/>
      <c r="AS36" s="705"/>
      <c r="AT36" s="705"/>
      <c r="AU36" s="705"/>
      <c r="AV36" s="705"/>
      <c r="AW36" s="705"/>
      <c r="AX36" s="705"/>
      <c r="AY36" s="706"/>
      <c r="AZ36" s="619">
        <v>1730726</v>
      </c>
      <c r="BA36" s="620"/>
      <c r="BB36" s="620"/>
      <c r="BC36" s="620"/>
      <c r="BD36" s="620"/>
      <c r="BE36" s="620"/>
      <c r="BF36" s="707"/>
      <c r="BG36" s="641" t="s">
        <v>325</v>
      </c>
      <c r="BH36" s="642"/>
      <c r="BI36" s="642"/>
      <c r="BJ36" s="642"/>
      <c r="BK36" s="642"/>
      <c r="BL36" s="642"/>
      <c r="BM36" s="642"/>
      <c r="BN36" s="642"/>
      <c r="BO36" s="642"/>
      <c r="BP36" s="642"/>
      <c r="BQ36" s="642"/>
      <c r="BR36" s="642"/>
      <c r="BS36" s="642"/>
      <c r="BT36" s="642"/>
      <c r="BU36" s="643"/>
      <c r="BV36" s="619">
        <v>83561</v>
      </c>
      <c r="BW36" s="620"/>
      <c r="BX36" s="620"/>
      <c r="BY36" s="620"/>
      <c r="BZ36" s="620"/>
      <c r="CA36" s="620"/>
      <c r="CB36" s="707"/>
      <c r="CD36" s="645" t="s">
        <v>326</v>
      </c>
      <c r="CE36" s="646"/>
      <c r="CF36" s="646"/>
      <c r="CG36" s="646"/>
      <c r="CH36" s="646"/>
      <c r="CI36" s="646"/>
      <c r="CJ36" s="646"/>
      <c r="CK36" s="646"/>
      <c r="CL36" s="646"/>
      <c r="CM36" s="646"/>
      <c r="CN36" s="646"/>
      <c r="CO36" s="646"/>
      <c r="CP36" s="646"/>
      <c r="CQ36" s="647"/>
      <c r="CR36" s="630">
        <v>2654022</v>
      </c>
      <c r="CS36" s="631"/>
      <c r="CT36" s="631"/>
      <c r="CU36" s="631"/>
      <c r="CV36" s="631"/>
      <c r="CW36" s="631"/>
      <c r="CX36" s="631"/>
      <c r="CY36" s="632"/>
      <c r="CZ36" s="635">
        <v>19.899999999999999</v>
      </c>
      <c r="DA36" s="670"/>
      <c r="DB36" s="670"/>
      <c r="DC36" s="673"/>
      <c r="DD36" s="639">
        <v>2152028</v>
      </c>
      <c r="DE36" s="631"/>
      <c r="DF36" s="631"/>
      <c r="DG36" s="631"/>
      <c r="DH36" s="631"/>
      <c r="DI36" s="631"/>
      <c r="DJ36" s="631"/>
      <c r="DK36" s="632"/>
      <c r="DL36" s="639">
        <v>1479150</v>
      </c>
      <c r="DM36" s="631"/>
      <c r="DN36" s="631"/>
      <c r="DO36" s="631"/>
      <c r="DP36" s="631"/>
      <c r="DQ36" s="631"/>
      <c r="DR36" s="631"/>
      <c r="DS36" s="631"/>
      <c r="DT36" s="631"/>
      <c r="DU36" s="631"/>
      <c r="DV36" s="632"/>
      <c r="DW36" s="635">
        <v>19.600000000000001</v>
      </c>
      <c r="DX36" s="670"/>
      <c r="DY36" s="670"/>
      <c r="DZ36" s="670"/>
      <c r="EA36" s="670"/>
      <c r="EB36" s="670"/>
      <c r="EC36" s="671"/>
    </row>
    <row r="37" spans="2:133" ht="11.25" customHeight="1" x14ac:dyDescent="0.15">
      <c r="B37" s="627" t="s">
        <v>327</v>
      </c>
      <c r="C37" s="628"/>
      <c r="D37" s="628"/>
      <c r="E37" s="628"/>
      <c r="F37" s="628"/>
      <c r="G37" s="628"/>
      <c r="H37" s="628"/>
      <c r="I37" s="628"/>
      <c r="J37" s="628"/>
      <c r="K37" s="628"/>
      <c r="L37" s="628"/>
      <c r="M37" s="628"/>
      <c r="N37" s="628"/>
      <c r="O37" s="628"/>
      <c r="P37" s="628"/>
      <c r="Q37" s="629"/>
      <c r="R37" s="630">
        <v>52810</v>
      </c>
      <c r="S37" s="631"/>
      <c r="T37" s="631"/>
      <c r="U37" s="631"/>
      <c r="V37" s="631"/>
      <c r="W37" s="631"/>
      <c r="X37" s="631"/>
      <c r="Y37" s="632"/>
      <c r="Z37" s="633">
        <v>0.4</v>
      </c>
      <c r="AA37" s="633"/>
      <c r="AB37" s="633"/>
      <c r="AC37" s="633"/>
      <c r="AD37" s="634" t="s">
        <v>129</v>
      </c>
      <c r="AE37" s="634"/>
      <c r="AF37" s="634"/>
      <c r="AG37" s="634"/>
      <c r="AH37" s="634"/>
      <c r="AI37" s="634"/>
      <c r="AJ37" s="634"/>
      <c r="AK37" s="634"/>
      <c r="AL37" s="635" t="s">
        <v>129</v>
      </c>
      <c r="AM37" s="636"/>
      <c r="AN37" s="636"/>
      <c r="AO37" s="637"/>
      <c r="AQ37" s="708" t="s">
        <v>328</v>
      </c>
      <c r="AR37" s="709"/>
      <c r="AS37" s="709"/>
      <c r="AT37" s="709"/>
      <c r="AU37" s="709"/>
      <c r="AV37" s="709"/>
      <c r="AW37" s="709"/>
      <c r="AX37" s="709"/>
      <c r="AY37" s="710"/>
      <c r="AZ37" s="630">
        <v>347764</v>
      </c>
      <c r="BA37" s="631"/>
      <c r="BB37" s="631"/>
      <c r="BC37" s="631"/>
      <c r="BD37" s="668"/>
      <c r="BE37" s="668"/>
      <c r="BF37" s="699"/>
      <c r="BG37" s="645" t="s">
        <v>329</v>
      </c>
      <c r="BH37" s="646"/>
      <c r="BI37" s="646"/>
      <c r="BJ37" s="646"/>
      <c r="BK37" s="646"/>
      <c r="BL37" s="646"/>
      <c r="BM37" s="646"/>
      <c r="BN37" s="646"/>
      <c r="BO37" s="646"/>
      <c r="BP37" s="646"/>
      <c r="BQ37" s="646"/>
      <c r="BR37" s="646"/>
      <c r="BS37" s="646"/>
      <c r="BT37" s="646"/>
      <c r="BU37" s="647"/>
      <c r="BV37" s="630">
        <v>74294</v>
      </c>
      <c r="BW37" s="631"/>
      <c r="BX37" s="631"/>
      <c r="BY37" s="631"/>
      <c r="BZ37" s="631"/>
      <c r="CA37" s="631"/>
      <c r="CB37" s="640"/>
      <c r="CD37" s="645" t="s">
        <v>330</v>
      </c>
      <c r="CE37" s="646"/>
      <c r="CF37" s="646"/>
      <c r="CG37" s="646"/>
      <c r="CH37" s="646"/>
      <c r="CI37" s="646"/>
      <c r="CJ37" s="646"/>
      <c r="CK37" s="646"/>
      <c r="CL37" s="646"/>
      <c r="CM37" s="646"/>
      <c r="CN37" s="646"/>
      <c r="CO37" s="646"/>
      <c r="CP37" s="646"/>
      <c r="CQ37" s="647"/>
      <c r="CR37" s="630">
        <v>45931</v>
      </c>
      <c r="CS37" s="668"/>
      <c r="CT37" s="668"/>
      <c r="CU37" s="668"/>
      <c r="CV37" s="668"/>
      <c r="CW37" s="668"/>
      <c r="CX37" s="668"/>
      <c r="CY37" s="669"/>
      <c r="CZ37" s="635">
        <v>0.3</v>
      </c>
      <c r="DA37" s="670"/>
      <c r="DB37" s="670"/>
      <c r="DC37" s="673"/>
      <c r="DD37" s="639">
        <v>45931</v>
      </c>
      <c r="DE37" s="668"/>
      <c r="DF37" s="668"/>
      <c r="DG37" s="668"/>
      <c r="DH37" s="668"/>
      <c r="DI37" s="668"/>
      <c r="DJ37" s="668"/>
      <c r="DK37" s="669"/>
      <c r="DL37" s="639">
        <v>45931</v>
      </c>
      <c r="DM37" s="668"/>
      <c r="DN37" s="668"/>
      <c r="DO37" s="668"/>
      <c r="DP37" s="668"/>
      <c r="DQ37" s="668"/>
      <c r="DR37" s="668"/>
      <c r="DS37" s="668"/>
      <c r="DT37" s="668"/>
      <c r="DU37" s="668"/>
      <c r="DV37" s="669"/>
      <c r="DW37" s="635">
        <v>0.6</v>
      </c>
      <c r="DX37" s="670"/>
      <c r="DY37" s="670"/>
      <c r="DZ37" s="670"/>
      <c r="EA37" s="670"/>
      <c r="EB37" s="670"/>
      <c r="EC37" s="671"/>
    </row>
    <row r="38" spans="2:133" ht="11.25" customHeight="1" x14ac:dyDescent="0.15">
      <c r="B38" s="627" t="s">
        <v>331</v>
      </c>
      <c r="C38" s="628"/>
      <c r="D38" s="628"/>
      <c r="E38" s="628"/>
      <c r="F38" s="628"/>
      <c r="G38" s="628"/>
      <c r="H38" s="628"/>
      <c r="I38" s="628"/>
      <c r="J38" s="628"/>
      <c r="K38" s="628"/>
      <c r="L38" s="628"/>
      <c r="M38" s="628"/>
      <c r="N38" s="628"/>
      <c r="O38" s="628"/>
      <c r="P38" s="628"/>
      <c r="Q38" s="629"/>
      <c r="R38" s="630">
        <v>350533</v>
      </c>
      <c r="S38" s="631"/>
      <c r="T38" s="631"/>
      <c r="U38" s="631"/>
      <c r="V38" s="631"/>
      <c r="W38" s="631"/>
      <c r="X38" s="631"/>
      <c r="Y38" s="632"/>
      <c r="Z38" s="633">
        <v>2.5</v>
      </c>
      <c r="AA38" s="633"/>
      <c r="AB38" s="633"/>
      <c r="AC38" s="633"/>
      <c r="AD38" s="634" t="s">
        <v>129</v>
      </c>
      <c r="AE38" s="634"/>
      <c r="AF38" s="634"/>
      <c r="AG38" s="634"/>
      <c r="AH38" s="634"/>
      <c r="AI38" s="634"/>
      <c r="AJ38" s="634"/>
      <c r="AK38" s="634"/>
      <c r="AL38" s="635" t="s">
        <v>129</v>
      </c>
      <c r="AM38" s="636"/>
      <c r="AN38" s="636"/>
      <c r="AO38" s="637"/>
      <c r="AQ38" s="708" t="s">
        <v>332</v>
      </c>
      <c r="AR38" s="709"/>
      <c r="AS38" s="709"/>
      <c r="AT38" s="709"/>
      <c r="AU38" s="709"/>
      <c r="AV38" s="709"/>
      <c r="AW38" s="709"/>
      <c r="AX38" s="709"/>
      <c r="AY38" s="710"/>
      <c r="AZ38" s="630">
        <v>258162</v>
      </c>
      <c r="BA38" s="631"/>
      <c r="BB38" s="631"/>
      <c r="BC38" s="631"/>
      <c r="BD38" s="668"/>
      <c r="BE38" s="668"/>
      <c r="BF38" s="699"/>
      <c r="BG38" s="645" t="s">
        <v>333</v>
      </c>
      <c r="BH38" s="646"/>
      <c r="BI38" s="646"/>
      <c r="BJ38" s="646"/>
      <c r="BK38" s="646"/>
      <c r="BL38" s="646"/>
      <c r="BM38" s="646"/>
      <c r="BN38" s="646"/>
      <c r="BO38" s="646"/>
      <c r="BP38" s="646"/>
      <c r="BQ38" s="646"/>
      <c r="BR38" s="646"/>
      <c r="BS38" s="646"/>
      <c r="BT38" s="646"/>
      <c r="BU38" s="647"/>
      <c r="BV38" s="630">
        <v>2211</v>
      </c>
      <c r="BW38" s="631"/>
      <c r="BX38" s="631"/>
      <c r="BY38" s="631"/>
      <c r="BZ38" s="631"/>
      <c r="CA38" s="631"/>
      <c r="CB38" s="640"/>
      <c r="CD38" s="645" t="s">
        <v>334</v>
      </c>
      <c r="CE38" s="646"/>
      <c r="CF38" s="646"/>
      <c r="CG38" s="646"/>
      <c r="CH38" s="646"/>
      <c r="CI38" s="646"/>
      <c r="CJ38" s="646"/>
      <c r="CK38" s="646"/>
      <c r="CL38" s="646"/>
      <c r="CM38" s="646"/>
      <c r="CN38" s="646"/>
      <c r="CO38" s="646"/>
      <c r="CP38" s="646"/>
      <c r="CQ38" s="647"/>
      <c r="CR38" s="630">
        <v>930399</v>
      </c>
      <c r="CS38" s="631"/>
      <c r="CT38" s="631"/>
      <c r="CU38" s="631"/>
      <c r="CV38" s="631"/>
      <c r="CW38" s="631"/>
      <c r="CX38" s="631"/>
      <c r="CY38" s="632"/>
      <c r="CZ38" s="635">
        <v>7</v>
      </c>
      <c r="DA38" s="670"/>
      <c r="DB38" s="670"/>
      <c r="DC38" s="673"/>
      <c r="DD38" s="639">
        <v>793990</v>
      </c>
      <c r="DE38" s="631"/>
      <c r="DF38" s="631"/>
      <c r="DG38" s="631"/>
      <c r="DH38" s="631"/>
      <c r="DI38" s="631"/>
      <c r="DJ38" s="631"/>
      <c r="DK38" s="632"/>
      <c r="DL38" s="639">
        <v>783011</v>
      </c>
      <c r="DM38" s="631"/>
      <c r="DN38" s="631"/>
      <c r="DO38" s="631"/>
      <c r="DP38" s="631"/>
      <c r="DQ38" s="631"/>
      <c r="DR38" s="631"/>
      <c r="DS38" s="631"/>
      <c r="DT38" s="631"/>
      <c r="DU38" s="631"/>
      <c r="DV38" s="632"/>
      <c r="DW38" s="635">
        <v>10.4</v>
      </c>
      <c r="DX38" s="670"/>
      <c r="DY38" s="670"/>
      <c r="DZ38" s="670"/>
      <c r="EA38" s="670"/>
      <c r="EB38" s="670"/>
      <c r="EC38" s="671"/>
    </row>
    <row r="39" spans="2:133" ht="11.25" customHeight="1" x14ac:dyDescent="0.15">
      <c r="B39" s="627" t="s">
        <v>335</v>
      </c>
      <c r="C39" s="628"/>
      <c r="D39" s="628"/>
      <c r="E39" s="628"/>
      <c r="F39" s="628"/>
      <c r="G39" s="628"/>
      <c r="H39" s="628"/>
      <c r="I39" s="628"/>
      <c r="J39" s="628"/>
      <c r="K39" s="628"/>
      <c r="L39" s="628"/>
      <c r="M39" s="628"/>
      <c r="N39" s="628"/>
      <c r="O39" s="628"/>
      <c r="P39" s="628"/>
      <c r="Q39" s="629"/>
      <c r="R39" s="630">
        <v>199545</v>
      </c>
      <c r="S39" s="631"/>
      <c r="T39" s="631"/>
      <c r="U39" s="631"/>
      <c r="V39" s="631"/>
      <c r="W39" s="631"/>
      <c r="X39" s="631"/>
      <c r="Y39" s="632"/>
      <c r="Z39" s="633">
        <v>1.4</v>
      </c>
      <c r="AA39" s="633"/>
      <c r="AB39" s="633"/>
      <c r="AC39" s="633"/>
      <c r="AD39" s="634">
        <v>6657</v>
      </c>
      <c r="AE39" s="634"/>
      <c r="AF39" s="634"/>
      <c r="AG39" s="634"/>
      <c r="AH39" s="634"/>
      <c r="AI39" s="634"/>
      <c r="AJ39" s="634"/>
      <c r="AK39" s="634"/>
      <c r="AL39" s="635">
        <v>0.1</v>
      </c>
      <c r="AM39" s="636"/>
      <c r="AN39" s="636"/>
      <c r="AO39" s="637"/>
      <c r="AQ39" s="708" t="s">
        <v>336</v>
      </c>
      <c r="AR39" s="709"/>
      <c r="AS39" s="709"/>
      <c r="AT39" s="709"/>
      <c r="AU39" s="709"/>
      <c r="AV39" s="709"/>
      <c r="AW39" s="709"/>
      <c r="AX39" s="709"/>
      <c r="AY39" s="710"/>
      <c r="AZ39" s="630">
        <v>232446</v>
      </c>
      <c r="BA39" s="631"/>
      <c r="BB39" s="631"/>
      <c r="BC39" s="631"/>
      <c r="BD39" s="668"/>
      <c r="BE39" s="668"/>
      <c r="BF39" s="699"/>
      <c r="BG39" s="645" t="s">
        <v>337</v>
      </c>
      <c r="BH39" s="646"/>
      <c r="BI39" s="646"/>
      <c r="BJ39" s="646"/>
      <c r="BK39" s="646"/>
      <c r="BL39" s="646"/>
      <c r="BM39" s="646"/>
      <c r="BN39" s="646"/>
      <c r="BO39" s="646"/>
      <c r="BP39" s="646"/>
      <c r="BQ39" s="646"/>
      <c r="BR39" s="646"/>
      <c r="BS39" s="646"/>
      <c r="BT39" s="646"/>
      <c r="BU39" s="647"/>
      <c r="BV39" s="630">
        <v>3395</v>
      </c>
      <c r="BW39" s="631"/>
      <c r="BX39" s="631"/>
      <c r="BY39" s="631"/>
      <c r="BZ39" s="631"/>
      <c r="CA39" s="631"/>
      <c r="CB39" s="640"/>
      <c r="CD39" s="645" t="s">
        <v>338</v>
      </c>
      <c r="CE39" s="646"/>
      <c r="CF39" s="646"/>
      <c r="CG39" s="646"/>
      <c r="CH39" s="646"/>
      <c r="CI39" s="646"/>
      <c r="CJ39" s="646"/>
      <c r="CK39" s="646"/>
      <c r="CL39" s="646"/>
      <c r="CM39" s="646"/>
      <c r="CN39" s="646"/>
      <c r="CO39" s="646"/>
      <c r="CP39" s="646"/>
      <c r="CQ39" s="647"/>
      <c r="CR39" s="630">
        <v>230209</v>
      </c>
      <c r="CS39" s="668"/>
      <c r="CT39" s="668"/>
      <c r="CU39" s="668"/>
      <c r="CV39" s="668"/>
      <c r="CW39" s="668"/>
      <c r="CX39" s="668"/>
      <c r="CY39" s="669"/>
      <c r="CZ39" s="635">
        <v>1.7</v>
      </c>
      <c r="DA39" s="670"/>
      <c r="DB39" s="670"/>
      <c r="DC39" s="673"/>
      <c r="DD39" s="639">
        <v>92895</v>
      </c>
      <c r="DE39" s="668"/>
      <c r="DF39" s="668"/>
      <c r="DG39" s="668"/>
      <c r="DH39" s="668"/>
      <c r="DI39" s="668"/>
      <c r="DJ39" s="668"/>
      <c r="DK39" s="669"/>
      <c r="DL39" s="639" t="s">
        <v>129</v>
      </c>
      <c r="DM39" s="668"/>
      <c r="DN39" s="668"/>
      <c r="DO39" s="668"/>
      <c r="DP39" s="668"/>
      <c r="DQ39" s="668"/>
      <c r="DR39" s="668"/>
      <c r="DS39" s="668"/>
      <c r="DT39" s="668"/>
      <c r="DU39" s="668"/>
      <c r="DV39" s="669"/>
      <c r="DW39" s="635" t="s">
        <v>129</v>
      </c>
      <c r="DX39" s="670"/>
      <c r="DY39" s="670"/>
      <c r="DZ39" s="670"/>
      <c r="EA39" s="670"/>
      <c r="EB39" s="670"/>
      <c r="EC39" s="671"/>
    </row>
    <row r="40" spans="2:133" ht="11.25" customHeight="1" x14ac:dyDescent="0.15">
      <c r="B40" s="627" t="s">
        <v>339</v>
      </c>
      <c r="C40" s="628"/>
      <c r="D40" s="628"/>
      <c r="E40" s="628"/>
      <c r="F40" s="628"/>
      <c r="G40" s="628"/>
      <c r="H40" s="628"/>
      <c r="I40" s="628"/>
      <c r="J40" s="628"/>
      <c r="K40" s="628"/>
      <c r="L40" s="628"/>
      <c r="M40" s="628"/>
      <c r="N40" s="628"/>
      <c r="O40" s="628"/>
      <c r="P40" s="628"/>
      <c r="Q40" s="629"/>
      <c r="R40" s="630">
        <v>1511463</v>
      </c>
      <c r="S40" s="631"/>
      <c r="T40" s="631"/>
      <c r="U40" s="631"/>
      <c r="V40" s="631"/>
      <c r="W40" s="631"/>
      <c r="X40" s="631"/>
      <c r="Y40" s="632"/>
      <c r="Z40" s="633">
        <v>10.8</v>
      </c>
      <c r="AA40" s="633"/>
      <c r="AB40" s="633"/>
      <c r="AC40" s="633"/>
      <c r="AD40" s="634" t="s">
        <v>129</v>
      </c>
      <c r="AE40" s="634"/>
      <c r="AF40" s="634"/>
      <c r="AG40" s="634"/>
      <c r="AH40" s="634"/>
      <c r="AI40" s="634"/>
      <c r="AJ40" s="634"/>
      <c r="AK40" s="634"/>
      <c r="AL40" s="635" t="s">
        <v>129</v>
      </c>
      <c r="AM40" s="636"/>
      <c r="AN40" s="636"/>
      <c r="AO40" s="637"/>
      <c r="AQ40" s="708" t="s">
        <v>340</v>
      </c>
      <c r="AR40" s="709"/>
      <c r="AS40" s="709"/>
      <c r="AT40" s="709"/>
      <c r="AU40" s="709"/>
      <c r="AV40" s="709"/>
      <c r="AW40" s="709"/>
      <c r="AX40" s="709"/>
      <c r="AY40" s="710"/>
      <c r="AZ40" s="630" t="s">
        <v>129</v>
      </c>
      <c r="BA40" s="631"/>
      <c r="BB40" s="631"/>
      <c r="BC40" s="631"/>
      <c r="BD40" s="668"/>
      <c r="BE40" s="668"/>
      <c r="BF40" s="699"/>
      <c r="BG40" s="711" t="s">
        <v>341</v>
      </c>
      <c r="BH40" s="712"/>
      <c r="BI40" s="712"/>
      <c r="BJ40" s="712"/>
      <c r="BK40" s="712"/>
      <c r="BL40" s="363"/>
      <c r="BM40" s="646" t="s">
        <v>342</v>
      </c>
      <c r="BN40" s="646"/>
      <c r="BO40" s="646"/>
      <c r="BP40" s="646"/>
      <c r="BQ40" s="646"/>
      <c r="BR40" s="646"/>
      <c r="BS40" s="646"/>
      <c r="BT40" s="646"/>
      <c r="BU40" s="647"/>
      <c r="BV40" s="630">
        <v>96</v>
      </c>
      <c r="BW40" s="631"/>
      <c r="BX40" s="631"/>
      <c r="BY40" s="631"/>
      <c r="BZ40" s="631"/>
      <c r="CA40" s="631"/>
      <c r="CB40" s="640"/>
      <c r="CD40" s="645" t="s">
        <v>343</v>
      </c>
      <c r="CE40" s="646"/>
      <c r="CF40" s="646"/>
      <c r="CG40" s="646"/>
      <c r="CH40" s="646"/>
      <c r="CI40" s="646"/>
      <c r="CJ40" s="646"/>
      <c r="CK40" s="646"/>
      <c r="CL40" s="646"/>
      <c r="CM40" s="646"/>
      <c r="CN40" s="646"/>
      <c r="CO40" s="646"/>
      <c r="CP40" s="646"/>
      <c r="CQ40" s="647"/>
      <c r="CR40" s="630">
        <v>10000</v>
      </c>
      <c r="CS40" s="631"/>
      <c r="CT40" s="631"/>
      <c r="CU40" s="631"/>
      <c r="CV40" s="631"/>
      <c r="CW40" s="631"/>
      <c r="CX40" s="631"/>
      <c r="CY40" s="632"/>
      <c r="CZ40" s="635">
        <v>0.1</v>
      </c>
      <c r="DA40" s="670"/>
      <c r="DB40" s="670"/>
      <c r="DC40" s="673"/>
      <c r="DD40" s="639">
        <v>10000</v>
      </c>
      <c r="DE40" s="631"/>
      <c r="DF40" s="631"/>
      <c r="DG40" s="631"/>
      <c r="DH40" s="631"/>
      <c r="DI40" s="631"/>
      <c r="DJ40" s="631"/>
      <c r="DK40" s="632"/>
      <c r="DL40" s="639" t="s">
        <v>129</v>
      </c>
      <c r="DM40" s="631"/>
      <c r="DN40" s="631"/>
      <c r="DO40" s="631"/>
      <c r="DP40" s="631"/>
      <c r="DQ40" s="631"/>
      <c r="DR40" s="631"/>
      <c r="DS40" s="631"/>
      <c r="DT40" s="631"/>
      <c r="DU40" s="631"/>
      <c r="DV40" s="632"/>
      <c r="DW40" s="635" t="s">
        <v>129</v>
      </c>
      <c r="DX40" s="670"/>
      <c r="DY40" s="670"/>
      <c r="DZ40" s="670"/>
      <c r="EA40" s="670"/>
      <c r="EB40" s="670"/>
      <c r="EC40" s="671"/>
    </row>
    <row r="41" spans="2:133" ht="11.25" customHeight="1" x14ac:dyDescent="0.15">
      <c r="B41" s="627" t="s">
        <v>344</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345</v>
      </c>
      <c r="AR41" s="709"/>
      <c r="AS41" s="709"/>
      <c r="AT41" s="709"/>
      <c r="AU41" s="709"/>
      <c r="AV41" s="709"/>
      <c r="AW41" s="709"/>
      <c r="AX41" s="709"/>
      <c r="AY41" s="710"/>
      <c r="AZ41" s="630">
        <v>138809</v>
      </c>
      <c r="BA41" s="631"/>
      <c r="BB41" s="631"/>
      <c r="BC41" s="631"/>
      <c r="BD41" s="668"/>
      <c r="BE41" s="668"/>
      <c r="BF41" s="699"/>
      <c r="BG41" s="711"/>
      <c r="BH41" s="712"/>
      <c r="BI41" s="712"/>
      <c r="BJ41" s="712"/>
      <c r="BK41" s="712"/>
      <c r="BL41" s="363"/>
      <c r="BM41" s="646" t="s">
        <v>346</v>
      </c>
      <c r="BN41" s="646"/>
      <c r="BO41" s="646"/>
      <c r="BP41" s="646"/>
      <c r="BQ41" s="646"/>
      <c r="BR41" s="646"/>
      <c r="BS41" s="646"/>
      <c r="BT41" s="646"/>
      <c r="BU41" s="647"/>
      <c r="BV41" s="630" t="s">
        <v>129</v>
      </c>
      <c r="BW41" s="631"/>
      <c r="BX41" s="631"/>
      <c r="BY41" s="631"/>
      <c r="BZ41" s="631"/>
      <c r="CA41" s="631"/>
      <c r="CB41" s="640"/>
      <c r="CD41" s="645" t="s">
        <v>347</v>
      </c>
      <c r="CE41" s="646"/>
      <c r="CF41" s="646"/>
      <c r="CG41" s="646"/>
      <c r="CH41" s="646"/>
      <c r="CI41" s="646"/>
      <c r="CJ41" s="646"/>
      <c r="CK41" s="646"/>
      <c r="CL41" s="646"/>
      <c r="CM41" s="646"/>
      <c r="CN41" s="646"/>
      <c r="CO41" s="646"/>
      <c r="CP41" s="646"/>
      <c r="CQ41" s="647"/>
      <c r="CR41" s="630" t="s">
        <v>129</v>
      </c>
      <c r="CS41" s="668"/>
      <c r="CT41" s="668"/>
      <c r="CU41" s="668"/>
      <c r="CV41" s="668"/>
      <c r="CW41" s="668"/>
      <c r="CX41" s="668"/>
      <c r="CY41" s="669"/>
      <c r="CZ41" s="635" t="s">
        <v>129</v>
      </c>
      <c r="DA41" s="670"/>
      <c r="DB41" s="670"/>
      <c r="DC41" s="673"/>
      <c r="DD41" s="639" t="s">
        <v>129</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15">
      <c r="B42" s="627" t="s">
        <v>348</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349</v>
      </c>
      <c r="AR42" s="719"/>
      <c r="AS42" s="719"/>
      <c r="AT42" s="719"/>
      <c r="AU42" s="719"/>
      <c r="AV42" s="719"/>
      <c r="AW42" s="719"/>
      <c r="AX42" s="719"/>
      <c r="AY42" s="720"/>
      <c r="AZ42" s="724">
        <v>753545</v>
      </c>
      <c r="BA42" s="725"/>
      <c r="BB42" s="725"/>
      <c r="BC42" s="725"/>
      <c r="BD42" s="701"/>
      <c r="BE42" s="701"/>
      <c r="BF42" s="703"/>
      <c r="BG42" s="713"/>
      <c r="BH42" s="714"/>
      <c r="BI42" s="714"/>
      <c r="BJ42" s="714"/>
      <c r="BK42" s="714"/>
      <c r="BL42" s="364"/>
      <c r="BM42" s="659" t="s">
        <v>350</v>
      </c>
      <c r="BN42" s="659"/>
      <c r="BO42" s="659"/>
      <c r="BP42" s="659"/>
      <c r="BQ42" s="659"/>
      <c r="BR42" s="659"/>
      <c r="BS42" s="659"/>
      <c r="BT42" s="659"/>
      <c r="BU42" s="660"/>
      <c r="BV42" s="724">
        <v>344</v>
      </c>
      <c r="BW42" s="725"/>
      <c r="BX42" s="725"/>
      <c r="BY42" s="725"/>
      <c r="BZ42" s="725"/>
      <c r="CA42" s="725"/>
      <c r="CB42" s="737"/>
      <c r="CD42" s="627" t="s">
        <v>351</v>
      </c>
      <c r="CE42" s="628"/>
      <c r="CF42" s="628"/>
      <c r="CG42" s="628"/>
      <c r="CH42" s="628"/>
      <c r="CI42" s="628"/>
      <c r="CJ42" s="628"/>
      <c r="CK42" s="628"/>
      <c r="CL42" s="628"/>
      <c r="CM42" s="628"/>
      <c r="CN42" s="628"/>
      <c r="CO42" s="628"/>
      <c r="CP42" s="628"/>
      <c r="CQ42" s="629"/>
      <c r="CR42" s="630">
        <v>2971744</v>
      </c>
      <c r="CS42" s="668"/>
      <c r="CT42" s="668"/>
      <c r="CU42" s="668"/>
      <c r="CV42" s="668"/>
      <c r="CW42" s="668"/>
      <c r="CX42" s="668"/>
      <c r="CY42" s="669"/>
      <c r="CZ42" s="635">
        <v>22.3</v>
      </c>
      <c r="DA42" s="670"/>
      <c r="DB42" s="670"/>
      <c r="DC42" s="673"/>
      <c r="DD42" s="639">
        <v>1223599</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15">
      <c r="B43" s="627" t="s">
        <v>352</v>
      </c>
      <c r="C43" s="628"/>
      <c r="D43" s="628"/>
      <c r="E43" s="628"/>
      <c r="F43" s="628"/>
      <c r="G43" s="628"/>
      <c r="H43" s="628"/>
      <c r="I43" s="628"/>
      <c r="J43" s="628"/>
      <c r="K43" s="628"/>
      <c r="L43" s="628"/>
      <c r="M43" s="628"/>
      <c r="N43" s="628"/>
      <c r="O43" s="628"/>
      <c r="P43" s="628"/>
      <c r="Q43" s="629"/>
      <c r="R43" s="630">
        <v>270663</v>
      </c>
      <c r="S43" s="631"/>
      <c r="T43" s="631"/>
      <c r="U43" s="631"/>
      <c r="V43" s="631"/>
      <c r="W43" s="631"/>
      <c r="X43" s="631"/>
      <c r="Y43" s="632"/>
      <c r="Z43" s="633">
        <v>1.9</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353</v>
      </c>
      <c r="CE43" s="628"/>
      <c r="CF43" s="628"/>
      <c r="CG43" s="628"/>
      <c r="CH43" s="628"/>
      <c r="CI43" s="628"/>
      <c r="CJ43" s="628"/>
      <c r="CK43" s="628"/>
      <c r="CL43" s="628"/>
      <c r="CM43" s="628"/>
      <c r="CN43" s="628"/>
      <c r="CO43" s="628"/>
      <c r="CP43" s="628"/>
      <c r="CQ43" s="629"/>
      <c r="CR43" s="630">
        <v>15991</v>
      </c>
      <c r="CS43" s="668"/>
      <c r="CT43" s="668"/>
      <c r="CU43" s="668"/>
      <c r="CV43" s="668"/>
      <c r="CW43" s="668"/>
      <c r="CX43" s="668"/>
      <c r="CY43" s="669"/>
      <c r="CZ43" s="635">
        <v>0.1</v>
      </c>
      <c r="DA43" s="670"/>
      <c r="DB43" s="670"/>
      <c r="DC43" s="673"/>
      <c r="DD43" s="639">
        <v>15972</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15">
      <c r="B44" s="674" t="s">
        <v>354</v>
      </c>
      <c r="C44" s="675"/>
      <c r="D44" s="675"/>
      <c r="E44" s="675"/>
      <c r="F44" s="675"/>
      <c r="G44" s="675"/>
      <c r="H44" s="675"/>
      <c r="I44" s="675"/>
      <c r="J44" s="675"/>
      <c r="K44" s="675"/>
      <c r="L44" s="675"/>
      <c r="M44" s="675"/>
      <c r="N44" s="675"/>
      <c r="O44" s="675"/>
      <c r="P44" s="675"/>
      <c r="Q44" s="676"/>
      <c r="R44" s="724">
        <v>13939684</v>
      </c>
      <c r="S44" s="725"/>
      <c r="T44" s="725"/>
      <c r="U44" s="725"/>
      <c r="V44" s="725"/>
      <c r="W44" s="725"/>
      <c r="X44" s="725"/>
      <c r="Y44" s="726"/>
      <c r="Z44" s="727">
        <v>100</v>
      </c>
      <c r="AA44" s="727"/>
      <c r="AB44" s="727"/>
      <c r="AC44" s="727"/>
      <c r="AD44" s="728">
        <v>7264712</v>
      </c>
      <c r="AE44" s="728"/>
      <c r="AF44" s="728"/>
      <c r="AG44" s="728"/>
      <c r="AH44" s="728"/>
      <c r="AI44" s="728"/>
      <c r="AJ44" s="728"/>
      <c r="AK44" s="728"/>
      <c r="AL44" s="729">
        <v>100</v>
      </c>
      <c r="AM44" s="702"/>
      <c r="AN44" s="702"/>
      <c r="AO44" s="730"/>
      <c r="CD44" s="731" t="s">
        <v>301</v>
      </c>
      <c r="CE44" s="732"/>
      <c r="CF44" s="627" t="s">
        <v>355</v>
      </c>
      <c r="CG44" s="628"/>
      <c r="CH44" s="628"/>
      <c r="CI44" s="628"/>
      <c r="CJ44" s="628"/>
      <c r="CK44" s="628"/>
      <c r="CL44" s="628"/>
      <c r="CM44" s="628"/>
      <c r="CN44" s="628"/>
      <c r="CO44" s="628"/>
      <c r="CP44" s="628"/>
      <c r="CQ44" s="629"/>
      <c r="CR44" s="630">
        <v>2628971</v>
      </c>
      <c r="CS44" s="631"/>
      <c r="CT44" s="631"/>
      <c r="CU44" s="631"/>
      <c r="CV44" s="631"/>
      <c r="CW44" s="631"/>
      <c r="CX44" s="631"/>
      <c r="CY44" s="632"/>
      <c r="CZ44" s="635">
        <v>19.7</v>
      </c>
      <c r="DA44" s="636"/>
      <c r="DB44" s="636"/>
      <c r="DC44" s="648"/>
      <c r="DD44" s="639">
        <v>1155896</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356</v>
      </c>
      <c r="CG45" s="628"/>
      <c r="CH45" s="628"/>
      <c r="CI45" s="628"/>
      <c r="CJ45" s="628"/>
      <c r="CK45" s="628"/>
      <c r="CL45" s="628"/>
      <c r="CM45" s="628"/>
      <c r="CN45" s="628"/>
      <c r="CO45" s="628"/>
      <c r="CP45" s="628"/>
      <c r="CQ45" s="629"/>
      <c r="CR45" s="630">
        <v>781906</v>
      </c>
      <c r="CS45" s="668"/>
      <c r="CT45" s="668"/>
      <c r="CU45" s="668"/>
      <c r="CV45" s="668"/>
      <c r="CW45" s="668"/>
      <c r="CX45" s="668"/>
      <c r="CY45" s="669"/>
      <c r="CZ45" s="635">
        <v>5.9</v>
      </c>
      <c r="DA45" s="670"/>
      <c r="DB45" s="670"/>
      <c r="DC45" s="673"/>
      <c r="DD45" s="639">
        <v>60798</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15">
      <c r="B46" s="221" t="s">
        <v>357</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358</v>
      </c>
      <c r="CG46" s="628"/>
      <c r="CH46" s="628"/>
      <c r="CI46" s="628"/>
      <c r="CJ46" s="628"/>
      <c r="CK46" s="628"/>
      <c r="CL46" s="628"/>
      <c r="CM46" s="628"/>
      <c r="CN46" s="628"/>
      <c r="CO46" s="628"/>
      <c r="CP46" s="628"/>
      <c r="CQ46" s="629"/>
      <c r="CR46" s="630">
        <v>1819983</v>
      </c>
      <c r="CS46" s="631"/>
      <c r="CT46" s="631"/>
      <c r="CU46" s="631"/>
      <c r="CV46" s="631"/>
      <c r="CW46" s="631"/>
      <c r="CX46" s="631"/>
      <c r="CY46" s="632"/>
      <c r="CZ46" s="635">
        <v>13.7</v>
      </c>
      <c r="DA46" s="636"/>
      <c r="DB46" s="636"/>
      <c r="DC46" s="648"/>
      <c r="DD46" s="639">
        <v>1083221</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15">
      <c r="B47" s="749" t="s">
        <v>359</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360</v>
      </c>
      <c r="CG47" s="628"/>
      <c r="CH47" s="628"/>
      <c r="CI47" s="628"/>
      <c r="CJ47" s="628"/>
      <c r="CK47" s="628"/>
      <c r="CL47" s="628"/>
      <c r="CM47" s="628"/>
      <c r="CN47" s="628"/>
      <c r="CO47" s="628"/>
      <c r="CP47" s="628"/>
      <c r="CQ47" s="629"/>
      <c r="CR47" s="630">
        <v>342773</v>
      </c>
      <c r="CS47" s="668"/>
      <c r="CT47" s="668"/>
      <c r="CU47" s="668"/>
      <c r="CV47" s="668"/>
      <c r="CW47" s="668"/>
      <c r="CX47" s="668"/>
      <c r="CY47" s="669"/>
      <c r="CZ47" s="635">
        <v>2.6</v>
      </c>
      <c r="DA47" s="670"/>
      <c r="DB47" s="670"/>
      <c r="DC47" s="673"/>
      <c r="DD47" s="639">
        <v>67703</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x14ac:dyDescent="0.15">
      <c r="B48" s="748" t="s">
        <v>361</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362</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363</v>
      </c>
      <c r="CE49" s="675"/>
      <c r="CF49" s="675"/>
      <c r="CG49" s="675"/>
      <c r="CH49" s="675"/>
      <c r="CI49" s="675"/>
      <c r="CJ49" s="675"/>
      <c r="CK49" s="675"/>
      <c r="CL49" s="675"/>
      <c r="CM49" s="675"/>
      <c r="CN49" s="675"/>
      <c r="CO49" s="675"/>
      <c r="CP49" s="675"/>
      <c r="CQ49" s="676"/>
      <c r="CR49" s="724">
        <v>13319660</v>
      </c>
      <c r="CS49" s="701"/>
      <c r="CT49" s="701"/>
      <c r="CU49" s="701"/>
      <c r="CV49" s="701"/>
      <c r="CW49" s="701"/>
      <c r="CX49" s="701"/>
      <c r="CY49" s="738"/>
      <c r="CZ49" s="729">
        <v>100</v>
      </c>
      <c r="DA49" s="739"/>
      <c r="DB49" s="739"/>
      <c r="DC49" s="740"/>
      <c r="DD49" s="741">
        <v>8785021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24" t="s">
        <v>364</v>
      </c>
      <c r="B2" s="1124"/>
      <c r="C2" s="1124"/>
      <c r="D2" s="1124"/>
      <c r="E2" s="1124"/>
      <c r="F2" s="1124"/>
      <c r="G2" s="1124"/>
      <c r="H2" s="1124"/>
      <c r="I2" s="1124"/>
      <c r="J2" s="1124"/>
      <c r="K2" s="1124"/>
      <c r="L2" s="1124"/>
      <c r="M2" s="1124"/>
      <c r="N2" s="1124"/>
      <c r="O2" s="1124"/>
      <c r="P2" s="1124"/>
      <c r="Q2" s="1124"/>
      <c r="R2" s="1124"/>
      <c r="S2" s="1124"/>
      <c r="T2" s="1124"/>
      <c r="U2" s="1124"/>
      <c r="V2" s="1124"/>
      <c r="W2" s="1124"/>
      <c r="X2" s="1124"/>
      <c r="Y2" s="1124"/>
      <c r="Z2" s="1124"/>
      <c r="AA2" s="1124"/>
      <c r="AB2" s="1124"/>
      <c r="AC2" s="1124"/>
      <c r="AD2" s="1124"/>
      <c r="AE2" s="1124"/>
      <c r="AF2" s="1124"/>
      <c r="AG2" s="1124"/>
      <c r="AH2" s="1124"/>
      <c r="AI2" s="1124"/>
      <c r="AJ2" s="1124"/>
      <c r="AK2" s="1124"/>
      <c r="AL2" s="1124"/>
      <c r="AM2" s="1124"/>
      <c r="AN2" s="1124"/>
      <c r="AO2" s="1124"/>
      <c r="AP2" s="1124"/>
      <c r="AQ2" s="1124"/>
      <c r="AR2" s="1124"/>
      <c r="AS2" s="1124"/>
      <c r="AT2" s="1124"/>
      <c r="AU2" s="1124"/>
      <c r="AV2" s="1124"/>
      <c r="AW2" s="1124"/>
      <c r="AX2" s="1124"/>
      <c r="AY2" s="1124"/>
      <c r="AZ2" s="1124"/>
      <c r="BA2" s="1124"/>
      <c r="BB2" s="1124"/>
      <c r="BC2" s="1124"/>
      <c r="BD2" s="1124"/>
      <c r="BE2" s="1124"/>
      <c r="BF2" s="1124"/>
      <c r="BG2" s="1124"/>
      <c r="BH2" s="1124"/>
      <c r="BI2" s="112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5" t="s">
        <v>365</v>
      </c>
      <c r="DK2" s="1126"/>
      <c r="DL2" s="1126"/>
      <c r="DM2" s="1126"/>
      <c r="DN2" s="1126"/>
      <c r="DO2" s="1127"/>
      <c r="DP2" s="224"/>
      <c r="DQ2" s="1125" t="s">
        <v>366</v>
      </c>
      <c r="DR2" s="1126"/>
      <c r="DS2" s="1126"/>
      <c r="DT2" s="1126"/>
      <c r="DU2" s="1126"/>
      <c r="DV2" s="1126"/>
      <c r="DW2" s="1126"/>
      <c r="DX2" s="1126"/>
      <c r="DY2" s="1126"/>
      <c r="DZ2" s="112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93" t="s">
        <v>367</v>
      </c>
      <c r="B4" s="1093"/>
      <c r="C4" s="1093"/>
      <c r="D4" s="1093"/>
      <c r="E4" s="1093"/>
      <c r="F4" s="1093"/>
      <c r="G4" s="1093"/>
      <c r="H4" s="1093"/>
      <c r="I4" s="1093"/>
      <c r="J4" s="1093"/>
      <c r="K4" s="1093"/>
      <c r="L4" s="1093"/>
      <c r="M4" s="1093"/>
      <c r="N4" s="1093"/>
      <c r="O4" s="1093"/>
      <c r="P4" s="1093"/>
      <c r="Q4" s="1093"/>
      <c r="R4" s="1093"/>
      <c r="S4" s="1093"/>
      <c r="T4" s="1093"/>
      <c r="U4" s="1093"/>
      <c r="V4" s="1093"/>
      <c r="W4" s="1093"/>
      <c r="X4" s="1093"/>
      <c r="Y4" s="1093"/>
      <c r="Z4" s="1093"/>
      <c r="AA4" s="1093"/>
      <c r="AB4" s="1093"/>
      <c r="AC4" s="1093"/>
      <c r="AD4" s="1093"/>
      <c r="AE4" s="1093"/>
      <c r="AF4" s="1093"/>
      <c r="AG4" s="1093"/>
      <c r="AH4" s="1093"/>
      <c r="AI4" s="1093"/>
      <c r="AJ4" s="1093"/>
      <c r="AK4" s="1093"/>
      <c r="AL4" s="1093"/>
      <c r="AM4" s="1093"/>
      <c r="AN4" s="1093"/>
      <c r="AO4" s="1093"/>
      <c r="AP4" s="1093"/>
      <c r="AQ4" s="1093"/>
      <c r="AR4" s="1093"/>
      <c r="AS4" s="1093"/>
      <c r="AT4" s="1093"/>
      <c r="AU4" s="1093"/>
      <c r="AV4" s="1093"/>
      <c r="AW4" s="1093"/>
      <c r="AX4" s="1093"/>
      <c r="AY4" s="1093"/>
      <c r="AZ4" s="228"/>
      <c r="BA4" s="228"/>
      <c r="BB4" s="228"/>
      <c r="BC4" s="228"/>
      <c r="BD4" s="228"/>
      <c r="BE4" s="229"/>
      <c r="BF4" s="229"/>
      <c r="BG4" s="229"/>
      <c r="BH4" s="229"/>
      <c r="BI4" s="229"/>
      <c r="BJ4" s="229"/>
      <c r="BK4" s="229"/>
      <c r="BL4" s="229"/>
      <c r="BM4" s="229"/>
      <c r="BN4" s="229"/>
      <c r="BO4" s="229"/>
      <c r="BP4" s="229"/>
      <c r="BQ4" s="759" t="s">
        <v>368</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15">
      <c r="A5" s="1029" t="s">
        <v>369</v>
      </c>
      <c r="B5" s="1030"/>
      <c r="C5" s="1030"/>
      <c r="D5" s="1030"/>
      <c r="E5" s="1030"/>
      <c r="F5" s="1030"/>
      <c r="G5" s="1030"/>
      <c r="H5" s="1030"/>
      <c r="I5" s="1030"/>
      <c r="J5" s="1030"/>
      <c r="K5" s="1030"/>
      <c r="L5" s="1030"/>
      <c r="M5" s="1030"/>
      <c r="N5" s="1030"/>
      <c r="O5" s="1030"/>
      <c r="P5" s="1031"/>
      <c r="Q5" s="1035" t="s">
        <v>370</v>
      </c>
      <c r="R5" s="1036"/>
      <c r="S5" s="1036"/>
      <c r="T5" s="1036"/>
      <c r="U5" s="1037"/>
      <c r="V5" s="1035" t="s">
        <v>371</v>
      </c>
      <c r="W5" s="1036"/>
      <c r="X5" s="1036"/>
      <c r="Y5" s="1036"/>
      <c r="Z5" s="1037"/>
      <c r="AA5" s="1035" t="s">
        <v>372</v>
      </c>
      <c r="AB5" s="1036"/>
      <c r="AC5" s="1036"/>
      <c r="AD5" s="1036"/>
      <c r="AE5" s="1036"/>
      <c r="AF5" s="1128" t="s">
        <v>373</v>
      </c>
      <c r="AG5" s="1036"/>
      <c r="AH5" s="1036"/>
      <c r="AI5" s="1036"/>
      <c r="AJ5" s="1049"/>
      <c r="AK5" s="1036" t="s">
        <v>374</v>
      </c>
      <c r="AL5" s="1036"/>
      <c r="AM5" s="1036"/>
      <c r="AN5" s="1036"/>
      <c r="AO5" s="1037"/>
      <c r="AP5" s="1035" t="s">
        <v>375</v>
      </c>
      <c r="AQ5" s="1036"/>
      <c r="AR5" s="1036"/>
      <c r="AS5" s="1036"/>
      <c r="AT5" s="1037"/>
      <c r="AU5" s="1035" t="s">
        <v>376</v>
      </c>
      <c r="AV5" s="1036"/>
      <c r="AW5" s="1036"/>
      <c r="AX5" s="1036"/>
      <c r="AY5" s="1049"/>
      <c r="AZ5" s="228"/>
      <c r="BA5" s="228"/>
      <c r="BB5" s="228"/>
      <c r="BC5" s="228"/>
      <c r="BD5" s="228"/>
      <c r="BE5" s="229"/>
      <c r="BF5" s="229"/>
      <c r="BG5" s="229"/>
      <c r="BH5" s="229"/>
      <c r="BI5" s="229"/>
      <c r="BJ5" s="229"/>
      <c r="BK5" s="229"/>
      <c r="BL5" s="229"/>
      <c r="BM5" s="229"/>
      <c r="BN5" s="229"/>
      <c r="BO5" s="229"/>
      <c r="BP5" s="229"/>
      <c r="BQ5" s="1029" t="s">
        <v>377</v>
      </c>
      <c r="BR5" s="1030"/>
      <c r="BS5" s="1030"/>
      <c r="BT5" s="1030"/>
      <c r="BU5" s="1030"/>
      <c r="BV5" s="1030"/>
      <c r="BW5" s="1030"/>
      <c r="BX5" s="1030"/>
      <c r="BY5" s="1030"/>
      <c r="BZ5" s="1030"/>
      <c r="CA5" s="1030"/>
      <c r="CB5" s="1030"/>
      <c r="CC5" s="1030"/>
      <c r="CD5" s="1030"/>
      <c r="CE5" s="1030"/>
      <c r="CF5" s="1030"/>
      <c r="CG5" s="1031"/>
      <c r="CH5" s="1035" t="s">
        <v>378</v>
      </c>
      <c r="CI5" s="1036"/>
      <c r="CJ5" s="1036"/>
      <c r="CK5" s="1036"/>
      <c r="CL5" s="1037"/>
      <c r="CM5" s="1035" t="s">
        <v>379</v>
      </c>
      <c r="CN5" s="1036"/>
      <c r="CO5" s="1036"/>
      <c r="CP5" s="1036"/>
      <c r="CQ5" s="1037"/>
      <c r="CR5" s="1035" t="s">
        <v>380</v>
      </c>
      <c r="CS5" s="1036"/>
      <c r="CT5" s="1036"/>
      <c r="CU5" s="1036"/>
      <c r="CV5" s="1037"/>
      <c r="CW5" s="1035" t="s">
        <v>381</v>
      </c>
      <c r="CX5" s="1036"/>
      <c r="CY5" s="1036"/>
      <c r="CZ5" s="1036"/>
      <c r="DA5" s="1037"/>
      <c r="DB5" s="1035" t="s">
        <v>382</v>
      </c>
      <c r="DC5" s="1036"/>
      <c r="DD5" s="1036"/>
      <c r="DE5" s="1036"/>
      <c r="DF5" s="1037"/>
      <c r="DG5" s="1118" t="s">
        <v>383</v>
      </c>
      <c r="DH5" s="1119"/>
      <c r="DI5" s="1119"/>
      <c r="DJ5" s="1119"/>
      <c r="DK5" s="1120"/>
      <c r="DL5" s="1118" t="s">
        <v>384</v>
      </c>
      <c r="DM5" s="1119"/>
      <c r="DN5" s="1119"/>
      <c r="DO5" s="1119"/>
      <c r="DP5" s="1120"/>
      <c r="DQ5" s="1035" t="s">
        <v>385</v>
      </c>
      <c r="DR5" s="1036"/>
      <c r="DS5" s="1036"/>
      <c r="DT5" s="1036"/>
      <c r="DU5" s="1037"/>
      <c r="DV5" s="1035" t="s">
        <v>376</v>
      </c>
      <c r="DW5" s="1036"/>
      <c r="DX5" s="1036"/>
      <c r="DY5" s="1036"/>
      <c r="DZ5" s="1049"/>
      <c r="EA5" s="230"/>
    </row>
    <row r="6" spans="1:131" s="231"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29"/>
      <c r="AG6" s="1039"/>
      <c r="AH6" s="1039"/>
      <c r="AI6" s="1039"/>
      <c r="AJ6" s="1050"/>
      <c r="AK6" s="1039"/>
      <c r="AL6" s="1039"/>
      <c r="AM6" s="1039"/>
      <c r="AN6" s="1039"/>
      <c r="AO6" s="1040"/>
      <c r="AP6" s="1038"/>
      <c r="AQ6" s="1039"/>
      <c r="AR6" s="1039"/>
      <c r="AS6" s="1039"/>
      <c r="AT6" s="1040"/>
      <c r="AU6" s="1038"/>
      <c r="AV6" s="1039"/>
      <c r="AW6" s="1039"/>
      <c r="AX6" s="1039"/>
      <c r="AY6" s="1050"/>
      <c r="AZ6" s="228"/>
      <c r="BA6" s="228"/>
      <c r="BB6" s="228"/>
      <c r="BC6" s="228"/>
      <c r="BD6" s="228"/>
      <c r="BE6" s="229"/>
      <c r="BF6" s="229"/>
      <c r="BG6" s="229"/>
      <c r="BH6" s="229"/>
      <c r="BI6" s="229"/>
      <c r="BJ6" s="229"/>
      <c r="BK6" s="229"/>
      <c r="BL6" s="229"/>
      <c r="BM6" s="229"/>
      <c r="BN6" s="229"/>
      <c r="BO6" s="229"/>
      <c r="BP6" s="229"/>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21"/>
      <c r="DH6" s="1122"/>
      <c r="DI6" s="1122"/>
      <c r="DJ6" s="1122"/>
      <c r="DK6" s="1123"/>
      <c r="DL6" s="1121"/>
      <c r="DM6" s="1122"/>
      <c r="DN6" s="1122"/>
      <c r="DO6" s="1122"/>
      <c r="DP6" s="1123"/>
      <c r="DQ6" s="1038"/>
      <c r="DR6" s="1039"/>
      <c r="DS6" s="1039"/>
      <c r="DT6" s="1039"/>
      <c r="DU6" s="1040"/>
      <c r="DV6" s="1038"/>
      <c r="DW6" s="1039"/>
      <c r="DX6" s="1039"/>
      <c r="DY6" s="1039"/>
      <c r="DZ6" s="1050"/>
      <c r="EA6" s="230"/>
    </row>
    <row r="7" spans="1:131" s="231" customFormat="1" ht="26.25" customHeight="1" thickTop="1" x14ac:dyDescent="0.15">
      <c r="A7" s="232">
        <v>1</v>
      </c>
      <c r="B7" s="1081" t="s">
        <v>386</v>
      </c>
      <c r="C7" s="1082"/>
      <c r="D7" s="1082"/>
      <c r="E7" s="1082"/>
      <c r="F7" s="1082"/>
      <c r="G7" s="1082"/>
      <c r="H7" s="1082"/>
      <c r="I7" s="1082"/>
      <c r="J7" s="1082"/>
      <c r="K7" s="1082"/>
      <c r="L7" s="1082"/>
      <c r="M7" s="1082"/>
      <c r="N7" s="1082"/>
      <c r="O7" s="1082"/>
      <c r="P7" s="1083"/>
      <c r="Q7" s="1136">
        <v>13940</v>
      </c>
      <c r="R7" s="1137"/>
      <c r="S7" s="1137"/>
      <c r="T7" s="1137"/>
      <c r="U7" s="1137"/>
      <c r="V7" s="1137">
        <v>13320</v>
      </c>
      <c r="W7" s="1137"/>
      <c r="X7" s="1137"/>
      <c r="Y7" s="1137"/>
      <c r="Z7" s="1137"/>
      <c r="AA7" s="1137">
        <v>620</v>
      </c>
      <c r="AB7" s="1137"/>
      <c r="AC7" s="1137"/>
      <c r="AD7" s="1137"/>
      <c r="AE7" s="1138"/>
      <c r="AF7" s="1139">
        <v>368</v>
      </c>
      <c r="AG7" s="1140"/>
      <c r="AH7" s="1140"/>
      <c r="AI7" s="1140"/>
      <c r="AJ7" s="1141"/>
      <c r="AK7" s="1142">
        <v>53</v>
      </c>
      <c r="AL7" s="1143"/>
      <c r="AM7" s="1143"/>
      <c r="AN7" s="1143"/>
      <c r="AO7" s="1143"/>
      <c r="AP7" s="1143">
        <v>10918</v>
      </c>
      <c r="AQ7" s="1143"/>
      <c r="AR7" s="1143"/>
      <c r="AS7" s="1143"/>
      <c r="AT7" s="1143"/>
      <c r="AU7" s="1144"/>
      <c r="AV7" s="1144"/>
      <c r="AW7" s="1144"/>
      <c r="AX7" s="1144"/>
      <c r="AY7" s="1145"/>
      <c r="AZ7" s="228"/>
      <c r="BA7" s="228"/>
      <c r="BB7" s="228"/>
      <c r="BC7" s="228"/>
      <c r="BD7" s="228"/>
      <c r="BE7" s="229"/>
      <c r="BF7" s="229"/>
      <c r="BG7" s="229"/>
      <c r="BH7" s="229"/>
      <c r="BI7" s="229"/>
      <c r="BJ7" s="229"/>
      <c r="BK7" s="229"/>
      <c r="BL7" s="229"/>
      <c r="BM7" s="229"/>
      <c r="BN7" s="229"/>
      <c r="BO7" s="229"/>
      <c r="BP7" s="229"/>
      <c r="BQ7" s="232">
        <v>1</v>
      </c>
      <c r="BR7" s="233"/>
      <c r="BS7" s="1146" t="s">
        <v>600</v>
      </c>
      <c r="BT7" s="1147"/>
      <c r="BU7" s="1147"/>
      <c r="BV7" s="1147"/>
      <c r="BW7" s="1147"/>
      <c r="BX7" s="1147"/>
      <c r="BY7" s="1147"/>
      <c r="BZ7" s="1147"/>
      <c r="CA7" s="1147"/>
      <c r="CB7" s="1147"/>
      <c r="CC7" s="1147"/>
      <c r="CD7" s="1147"/>
      <c r="CE7" s="1147"/>
      <c r="CF7" s="1147"/>
      <c r="CG7" s="1148"/>
      <c r="CH7" s="1130">
        <v>8</v>
      </c>
      <c r="CI7" s="1131"/>
      <c r="CJ7" s="1131"/>
      <c r="CK7" s="1131"/>
      <c r="CL7" s="1132"/>
      <c r="CM7" s="1130">
        <v>40</v>
      </c>
      <c r="CN7" s="1131"/>
      <c r="CO7" s="1131"/>
      <c r="CP7" s="1131"/>
      <c r="CQ7" s="1132"/>
      <c r="CR7" s="1130">
        <v>8</v>
      </c>
      <c r="CS7" s="1131"/>
      <c r="CT7" s="1131"/>
      <c r="CU7" s="1131"/>
      <c r="CV7" s="1132"/>
      <c r="CW7" s="1130" t="s">
        <v>598</v>
      </c>
      <c r="CX7" s="1131"/>
      <c r="CY7" s="1131"/>
      <c r="CZ7" s="1131"/>
      <c r="DA7" s="1132"/>
      <c r="DB7" s="1130" t="s">
        <v>598</v>
      </c>
      <c r="DC7" s="1131"/>
      <c r="DD7" s="1131"/>
      <c r="DE7" s="1131"/>
      <c r="DF7" s="1132"/>
      <c r="DG7" s="1130" t="s">
        <v>598</v>
      </c>
      <c r="DH7" s="1131"/>
      <c r="DI7" s="1131"/>
      <c r="DJ7" s="1131"/>
      <c r="DK7" s="1132"/>
      <c r="DL7" s="1130" t="s">
        <v>598</v>
      </c>
      <c r="DM7" s="1131"/>
      <c r="DN7" s="1131"/>
      <c r="DO7" s="1131"/>
      <c r="DP7" s="1132"/>
      <c r="DQ7" s="1130" t="s">
        <v>598</v>
      </c>
      <c r="DR7" s="1131"/>
      <c r="DS7" s="1131"/>
      <c r="DT7" s="1131"/>
      <c r="DU7" s="1132"/>
      <c r="DV7" s="1133"/>
      <c r="DW7" s="1134"/>
      <c r="DX7" s="1134"/>
      <c r="DY7" s="1134"/>
      <c r="DZ7" s="1135"/>
      <c r="EA7" s="230"/>
    </row>
    <row r="8" spans="1:131" s="231" customFormat="1" ht="26.25" customHeight="1" x14ac:dyDescent="0.15">
      <c r="A8" s="234">
        <v>2</v>
      </c>
      <c r="B8" s="1064"/>
      <c r="C8" s="1065"/>
      <c r="D8" s="1065"/>
      <c r="E8" s="1065"/>
      <c r="F8" s="1065"/>
      <c r="G8" s="1065"/>
      <c r="H8" s="1065"/>
      <c r="I8" s="1065"/>
      <c r="J8" s="1065"/>
      <c r="K8" s="1065"/>
      <c r="L8" s="1065"/>
      <c r="M8" s="1065"/>
      <c r="N8" s="1065"/>
      <c r="O8" s="1065"/>
      <c r="P8" s="1066"/>
      <c r="Q8" s="1072"/>
      <c r="R8" s="1073"/>
      <c r="S8" s="1073"/>
      <c r="T8" s="1073"/>
      <c r="U8" s="1073"/>
      <c r="V8" s="1073"/>
      <c r="W8" s="1073"/>
      <c r="X8" s="1073"/>
      <c r="Y8" s="1073"/>
      <c r="Z8" s="1073"/>
      <c r="AA8" s="1073"/>
      <c r="AB8" s="1073"/>
      <c r="AC8" s="1073"/>
      <c r="AD8" s="1073"/>
      <c r="AE8" s="1074"/>
      <c r="AF8" s="1069"/>
      <c r="AG8" s="1070"/>
      <c r="AH8" s="1070"/>
      <c r="AI8" s="1070"/>
      <c r="AJ8" s="1071"/>
      <c r="AK8" s="1114"/>
      <c r="AL8" s="1115"/>
      <c r="AM8" s="1115"/>
      <c r="AN8" s="1115"/>
      <c r="AO8" s="1115"/>
      <c r="AP8" s="1115"/>
      <c r="AQ8" s="1115"/>
      <c r="AR8" s="1115"/>
      <c r="AS8" s="1115"/>
      <c r="AT8" s="1115"/>
      <c r="AU8" s="1116"/>
      <c r="AV8" s="1116"/>
      <c r="AW8" s="1116"/>
      <c r="AX8" s="1116"/>
      <c r="AY8" s="1117"/>
      <c r="AZ8" s="228"/>
      <c r="BA8" s="228"/>
      <c r="BB8" s="228"/>
      <c r="BC8" s="228"/>
      <c r="BD8" s="228"/>
      <c r="BE8" s="229"/>
      <c r="BF8" s="229"/>
      <c r="BG8" s="229"/>
      <c r="BH8" s="229"/>
      <c r="BI8" s="229"/>
      <c r="BJ8" s="229"/>
      <c r="BK8" s="229"/>
      <c r="BL8" s="229"/>
      <c r="BM8" s="229"/>
      <c r="BN8" s="229"/>
      <c r="BO8" s="229"/>
      <c r="BP8" s="229"/>
      <c r="BQ8" s="234">
        <v>2</v>
      </c>
      <c r="BR8" s="235"/>
      <c r="BS8" s="1026"/>
      <c r="BT8" s="1027"/>
      <c r="BU8" s="1027"/>
      <c r="BV8" s="1027"/>
      <c r="BW8" s="1027"/>
      <c r="BX8" s="1027"/>
      <c r="BY8" s="1027"/>
      <c r="BZ8" s="1027"/>
      <c r="CA8" s="1027"/>
      <c r="CB8" s="1027"/>
      <c r="CC8" s="1027"/>
      <c r="CD8" s="1027"/>
      <c r="CE8" s="1027"/>
      <c r="CF8" s="1027"/>
      <c r="CG8" s="1048"/>
      <c r="CH8" s="1023"/>
      <c r="CI8" s="1024"/>
      <c r="CJ8" s="1024"/>
      <c r="CK8" s="1024"/>
      <c r="CL8" s="1025"/>
      <c r="CM8" s="1023"/>
      <c r="CN8" s="1024"/>
      <c r="CO8" s="1024"/>
      <c r="CP8" s="1024"/>
      <c r="CQ8" s="1025"/>
      <c r="CR8" s="1023"/>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30"/>
    </row>
    <row r="9" spans="1:131" s="231" customFormat="1" ht="26.25" customHeight="1" x14ac:dyDescent="0.15">
      <c r="A9" s="234">
        <v>3</v>
      </c>
      <c r="B9" s="1064"/>
      <c r="C9" s="1065"/>
      <c r="D9" s="1065"/>
      <c r="E9" s="1065"/>
      <c r="F9" s="1065"/>
      <c r="G9" s="1065"/>
      <c r="H9" s="1065"/>
      <c r="I9" s="1065"/>
      <c r="J9" s="1065"/>
      <c r="K9" s="1065"/>
      <c r="L9" s="1065"/>
      <c r="M9" s="1065"/>
      <c r="N9" s="1065"/>
      <c r="O9" s="1065"/>
      <c r="P9" s="1066"/>
      <c r="Q9" s="1072"/>
      <c r="R9" s="1073"/>
      <c r="S9" s="1073"/>
      <c r="T9" s="1073"/>
      <c r="U9" s="1073"/>
      <c r="V9" s="1073"/>
      <c r="W9" s="1073"/>
      <c r="X9" s="1073"/>
      <c r="Y9" s="1073"/>
      <c r="Z9" s="1073"/>
      <c r="AA9" s="1073"/>
      <c r="AB9" s="1073"/>
      <c r="AC9" s="1073"/>
      <c r="AD9" s="1073"/>
      <c r="AE9" s="1074"/>
      <c r="AF9" s="1069"/>
      <c r="AG9" s="1070"/>
      <c r="AH9" s="1070"/>
      <c r="AI9" s="1070"/>
      <c r="AJ9" s="1071"/>
      <c r="AK9" s="1114"/>
      <c r="AL9" s="1115"/>
      <c r="AM9" s="1115"/>
      <c r="AN9" s="1115"/>
      <c r="AO9" s="1115"/>
      <c r="AP9" s="1115"/>
      <c r="AQ9" s="1115"/>
      <c r="AR9" s="1115"/>
      <c r="AS9" s="1115"/>
      <c r="AT9" s="1115"/>
      <c r="AU9" s="1116"/>
      <c r="AV9" s="1116"/>
      <c r="AW9" s="1116"/>
      <c r="AX9" s="1116"/>
      <c r="AY9" s="1117"/>
      <c r="AZ9" s="228"/>
      <c r="BA9" s="228"/>
      <c r="BB9" s="228"/>
      <c r="BC9" s="228"/>
      <c r="BD9" s="228"/>
      <c r="BE9" s="229"/>
      <c r="BF9" s="229"/>
      <c r="BG9" s="229"/>
      <c r="BH9" s="229"/>
      <c r="BI9" s="229"/>
      <c r="BJ9" s="229"/>
      <c r="BK9" s="229"/>
      <c r="BL9" s="229"/>
      <c r="BM9" s="229"/>
      <c r="BN9" s="229"/>
      <c r="BO9" s="229"/>
      <c r="BP9" s="229"/>
      <c r="BQ9" s="234">
        <v>3</v>
      </c>
      <c r="BR9" s="235"/>
      <c r="BS9" s="1026"/>
      <c r="BT9" s="1027"/>
      <c r="BU9" s="1027"/>
      <c r="BV9" s="1027"/>
      <c r="BW9" s="1027"/>
      <c r="BX9" s="1027"/>
      <c r="BY9" s="1027"/>
      <c r="BZ9" s="1027"/>
      <c r="CA9" s="1027"/>
      <c r="CB9" s="1027"/>
      <c r="CC9" s="1027"/>
      <c r="CD9" s="1027"/>
      <c r="CE9" s="1027"/>
      <c r="CF9" s="1027"/>
      <c r="CG9" s="1048"/>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30"/>
    </row>
    <row r="10" spans="1:131" s="231" customFormat="1" ht="26.25" customHeight="1" x14ac:dyDescent="0.15">
      <c r="A10" s="234">
        <v>4</v>
      </c>
      <c r="B10" s="1064"/>
      <c r="C10" s="1065"/>
      <c r="D10" s="1065"/>
      <c r="E10" s="1065"/>
      <c r="F10" s="1065"/>
      <c r="G10" s="1065"/>
      <c r="H10" s="1065"/>
      <c r="I10" s="1065"/>
      <c r="J10" s="1065"/>
      <c r="K10" s="1065"/>
      <c r="L10" s="1065"/>
      <c r="M10" s="1065"/>
      <c r="N10" s="1065"/>
      <c r="O10" s="1065"/>
      <c r="P10" s="1066"/>
      <c r="Q10" s="1072"/>
      <c r="R10" s="1073"/>
      <c r="S10" s="1073"/>
      <c r="T10" s="1073"/>
      <c r="U10" s="1073"/>
      <c r="V10" s="1073"/>
      <c r="W10" s="1073"/>
      <c r="X10" s="1073"/>
      <c r="Y10" s="1073"/>
      <c r="Z10" s="1073"/>
      <c r="AA10" s="1073"/>
      <c r="AB10" s="1073"/>
      <c r="AC10" s="1073"/>
      <c r="AD10" s="1073"/>
      <c r="AE10" s="1074"/>
      <c r="AF10" s="1069"/>
      <c r="AG10" s="1070"/>
      <c r="AH10" s="1070"/>
      <c r="AI10" s="1070"/>
      <c r="AJ10" s="1071"/>
      <c r="AK10" s="1114"/>
      <c r="AL10" s="1115"/>
      <c r="AM10" s="1115"/>
      <c r="AN10" s="1115"/>
      <c r="AO10" s="1115"/>
      <c r="AP10" s="1115"/>
      <c r="AQ10" s="1115"/>
      <c r="AR10" s="1115"/>
      <c r="AS10" s="1115"/>
      <c r="AT10" s="1115"/>
      <c r="AU10" s="1116"/>
      <c r="AV10" s="1116"/>
      <c r="AW10" s="1116"/>
      <c r="AX10" s="1116"/>
      <c r="AY10" s="1117"/>
      <c r="AZ10" s="228"/>
      <c r="BA10" s="228"/>
      <c r="BB10" s="228"/>
      <c r="BC10" s="228"/>
      <c r="BD10" s="228"/>
      <c r="BE10" s="229"/>
      <c r="BF10" s="229"/>
      <c r="BG10" s="229"/>
      <c r="BH10" s="229"/>
      <c r="BI10" s="229"/>
      <c r="BJ10" s="229"/>
      <c r="BK10" s="229"/>
      <c r="BL10" s="229"/>
      <c r="BM10" s="229"/>
      <c r="BN10" s="229"/>
      <c r="BO10" s="229"/>
      <c r="BP10" s="229"/>
      <c r="BQ10" s="234">
        <v>4</v>
      </c>
      <c r="BR10" s="235"/>
      <c r="BS10" s="1026"/>
      <c r="BT10" s="1027"/>
      <c r="BU10" s="1027"/>
      <c r="BV10" s="1027"/>
      <c r="BW10" s="1027"/>
      <c r="BX10" s="1027"/>
      <c r="BY10" s="1027"/>
      <c r="BZ10" s="1027"/>
      <c r="CA10" s="1027"/>
      <c r="CB10" s="1027"/>
      <c r="CC10" s="1027"/>
      <c r="CD10" s="1027"/>
      <c r="CE10" s="1027"/>
      <c r="CF10" s="1027"/>
      <c r="CG10" s="1048"/>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30"/>
    </row>
    <row r="11" spans="1:131" s="231" customFormat="1" ht="26.25" customHeight="1" x14ac:dyDescent="0.15">
      <c r="A11" s="234">
        <v>5</v>
      </c>
      <c r="B11" s="1064"/>
      <c r="C11" s="1065"/>
      <c r="D11" s="1065"/>
      <c r="E11" s="1065"/>
      <c r="F11" s="1065"/>
      <c r="G11" s="1065"/>
      <c r="H11" s="1065"/>
      <c r="I11" s="1065"/>
      <c r="J11" s="1065"/>
      <c r="K11" s="1065"/>
      <c r="L11" s="1065"/>
      <c r="M11" s="1065"/>
      <c r="N11" s="1065"/>
      <c r="O11" s="1065"/>
      <c r="P11" s="1066"/>
      <c r="Q11" s="1072"/>
      <c r="R11" s="1073"/>
      <c r="S11" s="1073"/>
      <c r="T11" s="1073"/>
      <c r="U11" s="1073"/>
      <c r="V11" s="1073"/>
      <c r="W11" s="1073"/>
      <c r="X11" s="1073"/>
      <c r="Y11" s="1073"/>
      <c r="Z11" s="1073"/>
      <c r="AA11" s="1073"/>
      <c r="AB11" s="1073"/>
      <c r="AC11" s="1073"/>
      <c r="AD11" s="1073"/>
      <c r="AE11" s="1074"/>
      <c r="AF11" s="1069"/>
      <c r="AG11" s="1070"/>
      <c r="AH11" s="1070"/>
      <c r="AI11" s="1070"/>
      <c r="AJ11" s="1071"/>
      <c r="AK11" s="1114"/>
      <c r="AL11" s="1115"/>
      <c r="AM11" s="1115"/>
      <c r="AN11" s="1115"/>
      <c r="AO11" s="1115"/>
      <c r="AP11" s="1115"/>
      <c r="AQ11" s="1115"/>
      <c r="AR11" s="1115"/>
      <c r="AS11" s="1115"/>
      <c r="AT11" s="1115"/>
      <c r="AU11" s="1116"/>
      <c r="AV11" s="1116"/>
      <c r="AW11" s="1116"/>
      <c r="AX11" s="1116"/>
      <c r="AY11" s="1117"/>
      <c r="AZ11" s="228"/>
      <c r="BA11" s="228"/>
      <c r="BB11" s="228"/>
      <c r="BC11" s="228"/>
      <c r="BD11" s="228"/>
      <c r="BE11" s="229"/>
      <c r="BF11" s="229"/>
      <c r="BG11" s="229"/>
      <c r="BH11" s="229"/>
      <c r="BI11" s="229"/>
      <c r="BJ11" s="229"/>
      <c r="BK11" s="229"/>
      <c r="BL11" s="229"/>
      <c r="BM11" s="229"/>
      <c r="BN11" s="229"/>
      <c r="BO11" s="229"/>
      <c r="BP11" s="229"/>
      <c r="BQ11" s="234">
        <v>5</v>
      </c>
      <c r="BR11" s="235"/>
      <c r="BS11" s="1026"/>
      <c r="BT11" s="1027"/>
      <c r="BU11" s="1027"/>
      <c r="BV11" s="1027"/>
      <c r="BW11" s="1027"/>
      <c r="BX11" s="1027"/>
      <c r="BY11" s="1027"/>
      <c r="BZ11" s="1027"/>
      <c r="CA11" s="1027"/>
      <c r="CB11" s="1027"/>
      <c r="CC11" s="1027"/>
      <c r="CD11" s="1027"/>
      <c r="CE11" s="1027"/>
      <c r="CF11" s="1027"/>
      <c r="CG11" s="1048"/>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0"/>
    </row>
    <row r="12" spans="1:131" s="231" customFormat="1" ht="26.25" customHeight="1" x14ac:dyDescent="0.15">
      <c r="A12" s="234">
        <v>6</v>
      </c>
      <c r="B12" s="1064"/>
      <c r="C12" s="1065"/>
      <c r="D12" s="1065"/>
      <c r="E12" s="1065"/>
      <c r="F12" s="1065"/>
      <c r="G12" s="1065"/>
      <c r="H12" s="1065"/>
      <c r="I12" s="1065"/>
      <c r="J12" s="1065"/>
      <c r="K12" s="1065"/>
      <c r="L12" s="1065"/>
      <c r="M12" s="1065"/>
      <c r="N12" s="1065"/>
      <c r="O12" s="1065"/>
      <c r="P12" s="1066"/>
      <c r="Q12" s="1072"/>
      <c r="R12" s="1073"/>
      <c r="S12" s="1073"/>
      <c r="T12" s="1073"/>
      <c r="U12" s="1073"/>
      <c r="V12" s="1073"/>
      <c r="W12" s="1073"/>
      <c r="X12" s="1073"/>
      <c r="Y12" s="1073"/>
      <c r="Z12" s="1073"/>
      <c r="AA12" s="1073"/>
      <c r="AB12" s="1073"/>
      <c r="AC12" s="1073"/>
      <c r="AD12" s="1073"/>
      <c r="AE12" s="1074"/>
      <c r="AF12" s="1069"/>
      <c r="AG12" s="1070"/>
      <c r="AH12" s="1070"/>
      <c r="AI12" s="1070"/>
      <c r="AJ12" s="1071"/>
      <c r="AK12" s="1114"/>
      <c r="AL12" s="1115"/>
      <c r="AM12" s="1115"/>
      <c r="AN12" s="1115"/>
      <c r="AO12" s="1115"/>
      <c r="AP12" s="1115"/>
      <c r="AQ12" s="1115"/>
      <c r="AR12" s="1115"/>
      <c r="AS12" s="1115"/>
      <c r="AT12" s="1115"/>
      <c r="AU12" s="1116"/>
      <c r="AV12" s="1116"/>
      <c r="AW12" s="1116"/>
      <c r="AX12" s="1116"/>
      <c r="AY12" s="1117"/>
      <c r="AZ12" s="228"/>
      <c r="BA12" s="228"/>
      <c r="BB12" s="228"/>
      <c r="BC12" s="228"/>
      <c r="BD12" s="228"/>
      <c r="BE12" s="229"/>
      <c r="BF12" s="229"/>
      <c r="BG12" s="229"/>
      <c r="BH12" s="229"/>
      <c r="BI12" s="229"/>
      <c r="BJ12" s="229"/>
      <c r="BK12" s="229"/>
      <c r="BL12" s="229"/>
      <c r="BM12" s="229"/>
      <c r="BN12" s="229"/>
      <c r="BO12" s="229"/>
      <c r="BP12" s="229"/>
      <c r="BQ12" s="234">
        <v>6</v>
      </c>
      <c r="BR12" s="235"/>
      <c r="BS12" s="1026"/>
      <c r="BT12" s="1027"/>
      <c r="BU12" s="1027"/>
      <c r="BV12" s="1027"/>
      <c r="BW12" s="1027"/>
      <c r="BX12" s="1027"/>
      <c r="BY12" s="1027"/>
      <c r="BZ12" s="1027"/>
      <c r="CA12" s="1027"/>
      <c r="CB12" s="1027"/>
      <c r="CC12" s="1027"/>
      <c r="CD12" s="1027"/>
      <c r="CE12" s="1027"/>
      <c r="CF12" s="1027"/>
      <c r="CG12" s="1048"/>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0"/>
    </row>
    <row r="13" spans="1:131" s="231" customFormat="1" ht="26.25" customHeight="1" x14ac:dyDescent="0.15">
      <c r="A13" s="234">
        <v>7</v>
      </c>
      <c r="B13" s="1064"/>
      <c r="C13" s="1065"/>
      <c r="D13" s="1065"/>
      <c r="E13" s="1065"/>
      <c r="F13" s="1065"/>
      <c r="G13" s="1065"/>
      <c r="H13" s="1065"/>
      <c r="I13" s="1065"/>
      <c r="J13" s="1065"/>
      <c r="K13" s="1065"/>
      <c r="L13" s="1065"/>
      <c r="M13" s="1065"/>
      <c r="N13" s="1065"/>
      <c r="O13" s="1065"/>
      <c r="P13" s="1066"/>
      <c r="Q13" s="1072"/>
      <c r="R13" s="1073"/>
      <c r="S13" s="1073"/>
      <c r="T13" s="1073"/>
      <c r="U13" s="1073"/>
      <c r="V13" s="1073"/>
      <c r="W13" s="1073"/>
      <c r="X13" s="1073"/>
      <c r="Y13" s="1073"/>
      <c r="Z13" s="1073"/>
      <c r="AA13" s="1073"/>
      <c r="AB13" s="1073"/>
      <c r="AC13" s="1073"/>
      <c r="AD13" s="1073"/>
      <c r="AE13" s="1074"/>
      <c r="AF13" s="1069"/>
      <c r="AG13" s="1070"/>
      <c r="AH13" s="1070"/>
      <c r="AI13" s="1070"/>
      <c r="AJ13" s="1071"/>
      <c r="AK13" s="1114"/>
      <c r="AL13" s="1115"/>
      <c r="AM13" s="1115"/>
      <c r="AN13" s="1115"/>
      <c r="AO13" s="1115"/>
      <c r="AP13" s="1115"/>
      <c r="AQ13" s="1115"/>
      <c r="AR13" s="1115"/>
      <c r="AS13" s="1115"/>
      <c r="AT13" s="1115"/>
      <c r="AU13" s="1116"/>
      <c r="AV13" s="1116"/>
      <c r="AW13" s="1116"/>
      <c r="AX13" s="1116"/>
      <c r="AY13" s="1117"/>
      <c r="AZ13" s="228"/>
      <c r="BA13" s="228"/>
      <c r="BB13" s="228"/>
      <c r="BC13" s="228"/>
      <c r="BD13" s="228"/>
      <c r="BE13" s="229"/>
      <c r="BF13" s="229"/>
      <c r="BG13" s="229"/>
      <c r="BH13" s="229"/>
      <c r="BI13" s="229"/>
      <c r="BJ13" s="229"/>
      <c r="BK13" s="229"/>
      <c r="BL13" s="229"/>
      <c r="BM13" s="229"/>
      <c r="BN13" s="229"/>
      <c r="BO13" s="229"/>
      <c r="BP13" s="229"/>
      <c r="BQ13" s="234">
        <v>7</v>
      </c>
      <c r="BR13" s="235"/>
      <c r="BS13" s="1026"/>
      <c r="BT13" s="1027"/>
      <c r="BU13" s="1027"/>
      <c r="BV13" s="1027"/>
      <c r="BW13" s="1027"/>
      <c r="BX13" s="1027"/>
      <c r="BY13" s="1027"/>
      <c r="BZ13" s="1027"/>
      <c r="CA13" s="1027"/>
      <c r="CB13" s="1027"/>
      <c r="CC13" s="1027"/>
      <c r="CD13" s="1027"/>
      <c r="CE13" s="1027"/>
      <c r="CF13" s="1027"/>
      <c r="CG13" s="1048"/>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0"/>
    </row>
    <row r="14" spans="1:131" s="231" customFormat="1" ht="26.25" customHeight="1" x14ac:dyDescent="0.15">
      <c r="A14" s="234">
        <v>8</v>
      </c>
      <c r="B14" s="1064"/>
      <c r="C14" s="1065"/>
      <c r="D14" s="1065"/>
      <c r="E14" s="1065"/>
      <c r="F14" s="1065"/>
      <c r="G14" s="1065"/>
      <c r="H14" s="1065"/>
      <c r="I14" s="1065"/>
      <c r="J14" s="1065"/>
      <c r="K14" s="1065"/>
      <c r="L14" s="1065"/>
      <c r="M14" s="1065"/>
      <c r="N14" s="1065"/>
      <c r="O14" s="1065"/>
      <c r="P14" s="1066"/>
      <c r="Q14" s="1072"/>
      <c r="R14" s="1073"/>
      <c r="S14" s="1073"/>
      <c r="T14" s="1073"/>
      <c r="U14" s="1073"/>
      <c r="V14" s="1073"/>
      <c r="W14" s="1073"/>
      <c r="X14" s="1073"/>
      <c r="Y14" s="1073"/>
      <c r="Z14" s="1073"/>
      <c r="AA14" s="1073"/>
      <c r="AB14" s="1073"/>
      <c r="AC14" s="1073"/>
      <c r="AD14" s="1073"/>
      <c r="AE14" s="1074"/>
      <c r="AF14" s="1069"/>
      <c r="AG14" s="1070"/>
      <c r="AH14" s="1070"/>
      <c r="AI14" s="1070"/>
      <c r="AJ14" s="1071"/>
      <c r="AK14" s="1114"/>
      <c r="AL14" s="1115"/>
      <c r="AM14" s="1115"/>
      <c r="AN14" s="1115"/>
      <c r="AO14" s="1115"/>
      <c r="AP14" s="1115"/>
      <c r="AQ14" s="1115"/>
      <c r="AR14" s="1115"/>
      <c r="AS14" s="1115"/>
      <c r="AT14" s="1115"/>
      <c r="AU14" s="1116"/>
      <c r="AV14" s="1116"/>
      <c r="AW14" s="1116"/>
      <c r="AX14" s="1116"/>
      <c r="AY14" s="1117"/>
      <c r="AZ14" s="228"/>
      <c r="BA14" s="228"/>
      <c r="BB14" s="228"/>
      <c r="BC14" s="228"/>
      <c r="BD14" s="228"/>
      <c r="BE14" s="229"/>
      <c r="BF14" s="229"/>
      <c r="BG14" s="229"/>
      <c r="BH14" s="229"/>
      <c r="BI14" s="229"/>
      <c r="BJ14" s="229"/>
      <c r="BK14" s="229"/>
      <c r="BL14" s="229"/>
      <c r="BM14" s="229"/>
      <c r="BN14" s="229"/>
      <c r="BO14" s="229"/>
      <c r="BP14" s="229"/>
      <c r="BQ14" s="234">
        <v>8</v>
      </c>
      <c r="BR14" s="235"/>
      <c r="BS14" s="1026"/>
      <c r="BT14" s="1027"/>
      <c r="BU14" s="1027"/>
      <c r="BV14" s="1027"/>
      <c r="BW14" s="1027"/>
      <c r="BX14" s="1027"/>
      <c r="BY14" s="1027"/>
      <c r="BZ14" s="1027"/>
      <c r="CA14" s="1027"/>
      <c r="CB14" s="1027"/>
      <c r="CC14" s="1027"/>
      <c r="CD14" s="1027"/>
      <c r="CE14" s="1027"/>
      <c r="CF14" s="1027"/>
      <c r="CG14" s="1048"/>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0"/>
    </row>
    <row r="15" spans="1:131" s="231" customFormat="1" ht="26.25" customHeight="1" x14ac:dyDescent="0.15">
      <c r="A15" s="234">
        <v>9</v>
      </c>
      <c r="B15" s="1064"/>
      <c r="C15" s="1065"/>
      <c r="D15" s="1065"/>
      <c r="E15" s="1065"/>
      <c r="F15" s="1065"/>
      <c r="G15" s="1065"/>
      <c r="H15" s="1065"/>
      <c r="I15" s="1065"/>
      <c r="J15" s="1065"/>
      <c r="K15" s="1065"/>
      <c r="L15" s="1065"/>
      <c r="M15" s="1065"/>
      <c r="N15" s="1065"/>
      <c r="O15" s="1065"/>
      <c r="P15" s="1066"/>
      <c r="Q15" s="1072"/>
      <c r="R15" s="1073"/>
      <c r="S15" s="1073"/>
      <c r="T15" s="1073"/>
      <c r="U15" s="1073"/>
      <c r="V15" s="1073"/>
      <c r="W15" s="1073"/>
      <c r="X15" s="1073"/>
      <c r="Y15" s="1073"/>
      <c r="Z15" s="1073"/>
      <c r="AA15" s="1073"/>
      <c r="AB15" s="1073"/>
      <c r="AC15" s="1073"/>
      <c r="AD15" s="1073"/>
      <c r="AE15" s="1074"/>
      <c r="AF15" s="1069"/>
      <c r="AG15" s="1070"/>
      <c r="AH15" s="1070"/>
      <c r="AI15" s="1070"/>
      <c r="AJ15" s="1071"/>
      <c r="AK15" s="1114"/>
      <c r="AL15" s="1115"/>
      <c r="AM15" s="1115"/>
      <c r="AN15" s="1115"/>
      <c r="AO15" s="1115"/>
      <c r="AP15" s="1115"/>
      <c r="AQ15" s="1115"/>
      <c r="AR15" s="1115"/>
      <c r="AS15" s="1115"/>
      <c r="AT15" s="1115"/>
      <c r="AU15" s="1116"/>
      <c r="AV15" s="1116"/>
      <c r="AW15" s="1116"/>
      <c r="AX15" s="1116"/>
      <c r="AY15" s="1117"/>
      <c r="AZ15" s="228"/>
      <c r="BA15" s="228"/>
      <c r="BB15" s="228"/>
      <c r="BC15" s="228"/>
      <c r="BD15" s="228"/>
      <c r="BE15" s="229"/>
      <c r="BF15" s="229"/>
      <c r="BG15" s="229"/>
      <c r="BH15" s="229"/>
      <c r="BI15" s="229"/>
      <c r="BJ15" s="229"/>
      <c r="BK15" s="229"/>
      <c r="BL15" s="229"/>
      <c r="BM15" s="229"/>
      <c r="BN15" s="229"/>
      <c r="BO15" s="229"/>
      <c r="BP15" s="229"/>
      <c r="BQ15" s="234">
        <v>9</v>
      </c>
      <c r="BR15" s="235"/>
      <c r="BS15" s="1026"/>
      <c r="BT15" s="1027"/>
      <c r="BU15" s="1027"/>
      <c r="BV15" s="1027"/>
      <c r="BW15" s="1027"/>
      <c r="BX15" s="1027"/>
      <c r="BY15" s="1027"/>
      <c r="BZ15" s="1027"/>
      <c r="CA15" s="1027"/>
      <c r="CB15" s="1027"/>
      <c r="CC15" s="1027"/>
      <c r="CD15" s="1027"/>
      <c r="CE15" s="1027"/>
      <c r="CF15" s="1027"/>
      <c r="CG15" s="1048"/>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0"/>
    </row>
    <row r="16" spans="1:131" s="231" customFormat="1" ht="26.25" customHeight="1" x14ac:dyDescent="0.15">
      <c r="A16" s="234">
        <v>10</v>
      </c>
      <c r="B16" s="1064"/>
      <c r="C16" s="1065"/>
      <c r="D16" s="1065"/>
      <c r="E16" s="1065"/>
      <c r="F16" s="1065"/>
      <c r="G16" s="1065"/>
      <c r="H16" s="1065"/>
      <c r="I16" s="1065"/>
      <c r="J16" s="1065"/>
      <c r="K16" s="1065"/>
      <c r="L16" s="1065"/>
      <c r="M16" s="1065"/>
      <c r="N16" s="1065"/>
      <c r="O16" s="1065"/>
      <c r="P16" s="1066"/>
      <c r="Q16" s="1072"/>
      <c r="R16" s="1073"/>
      <c r="S16" s="1073"/>
      <c r="T16" s="1073"/>
      <c r="U16" s="1073"/>
      <c r="V16" s="1073"/>
      <c r="W16" s="1073"/>
      <c r="X16" s="1073"/>
      <c r="Y16" s="1073"/>
      <c r="Z16" s="1073"/>
      <c r="AA16" s="1073"/>
      <c r="AB16" s="1073"/>
      <c r="AC16" s="1073"/>
      <c r="AD16" s="1073"/>
      <c r="AE16" s="1074"/>
      <c r="AF16" s="1069"/>
      <c r="AG16" s="1070"/>
      <c r="AH16" s="1070"/>
      <c r="AI16" s="1070"/>
      <c r="AJ16" s="1071"/>
      <c r="AK16" s="1114"/>
      <c r="AL16" s="1115"/>
      <c r="AM16" s="1115"/>
      <c r="AN16" s="1115"/>
      <c r="AO16" s="1115"/>
      <c r="AP16" s="1115"/>
      <c r="AQ16" s="1115"/>
      <c r="AR16" s="1115"/>
      <c r="AS16" s="1115"/>
      <c r="AT16" s="1115"/>
      <c r="AU16" s="1116"/>
      <c r="AV16" s="1116"/>
      <c r="AW16" s="1116"/>
      <c r="AX16" s="1116"/>
      <c r="AY16" s="1117"/>
      <c r="AZ16" s="228"/>
      <c r="BA16" s="228"/>
      <c r="BB16" s="228"/>
      <c r="BC16" s="228"/>
      <c r="BD16" s="228"/>
      <c r="BE16" s="229"/>
      <c r="BF16" s="229"/>
      <c r="BG16" s="229"/>
      <c r="BH16" s="229"/>
      <c r="BI16" s="229"/>
      <c r="BJ16" s="229"/>
      <c r="BK16" s="229"/>
      <c r="BL16" s="229"/>
      <c r="BM16" s="229"/>
      <c r="BN16" s="229"/>
      <c r="BO16" s="229"/>
      <c r="BP16" s="229"/>
      <c r="BQ16" s="234">
        <v>10</v>
      </c>
      <c r="BR16" s="235"/>
      <c r="BS16" s="1026"/>
      <c r="BT16" s="1027"/>
      <c r="BU16" s="1027"/>
      <c r="BV16" s="1027"/>
      <c r="BW16" s="1027"/>
      <c r="BX16" s="1027"/>
      <c r="BY16" s="1027"/>
      <c r="BZ16" s="1027"/>
      <c r="CA16" s="1027"/>
      <c r="CB16" s="1027"/>
      <c r="CC16" s="1027"/>
      <c r="CD16" s="1027"/>
      <c r="CE16" s="1027"/>
      <c r="CF16" s="1027"/>
      <c r="CG16" s="1048"/>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0"/>
    </row>
    <row r="17" spans="1:131" s="231" customFormat="1" ht="26.25" customHeight="1" x14ac:dyDescent="0.15">
      <c r="A17" s="234">
        <v>11</v>
      </c>
      <c r="B17" s="1064"/>
      <c r="C17" s="1065"/>
      <c r="D17" s="1065"/>
      <c r="E17" s="1065"/>
      <c r="F17" s="1065"/>
      <c r="G17" s="1065"/>
      <c r="H17" s="1065"/>
      <c r="I17" s="1065"/>
      <c r="J17" s="1065"/>
      <c r="K17" s="1065"/>
      <c r="L17" s="1065"/>
      <c r="M17" s="1065"/>
      <c r="N17" s="1065"/>
      <c r="O17" s="1065"/>
      <c r="P17" s="1066"/>
      <c r="Q17" s="1072"/>
      <c r="R17" s="1073"/>
      <c r="S17" s="1073"/>
      <c r="T17" s="1073"/>
      <c r="U17" s="1073"/>
      <c r="V17" s="1073"/>
      <c r="W17" s="1073"/>
      <c r="X17" s="1073"/>
      <c r="Y17" s="1073"/>
      <c r="Z17" s="1073"/>
      <c r="AA17" s="1073"/>
      <c r="AB17" s="1073"/>
      <c r="AC17" s="1073"/>
      <c r="AD17" s="1073"/>
      <c r="AE17" s="1074"/>
      <c r="AF17" s="1069"/>
      <c r="AG17" s="1070"/>
      <c r="AH17" s="1070"/>
      <c r="AI17" s="1070"/>
      <c r="AJ17" s="1071"/>
      <c r="AK17" s="1114"/>
      <c r="AL17" s="1115"/>
      <c r="AM17" s="1115"/>
      <c r="AN17" s="1115"/>
      <c r="AO17" s="1115"/>
      <c r="AP17" s="1115"/>
      <c r="AQ17" s="1115"/>
      <c r="AR17" s="1115"/>
      <c r="AS17" s="1115"/>
      <c r="AT17" s="1115"/>
      <c r="AU17" s="1116"/>
      <c r="AV17" s="1116"/>
      <c r="AW17" s="1116"/>
      <c r="AX17" s="1116"/>
      <c r="AY17" s="1117"/>
      <c r="AZ17" s="228"/>
      <c r="BA17" s="228"/>
      <c r="BB17" s="228"/>
      <c r="BC17" s="228"/>
      <c r="BD17" s="228"/>
      <c r="BE17" s="229"/>
      <c r="BF17" s="229"/>
      <c r="BG17" s="229"/>
      <c r="BH17" s="229"/>
      <c r="BI17" s="229"/>
      <c r="BJ17" s="229"/>
      <c r="BK17" s="229"/>
      <c r="BL17" s="229"/>
      <c r="BM17" s="229"/>
      <c r="BN17" s="229"/>
      <c r="BO17" s="229"/>
      <c r="BP17" s="229"/>
      <c r="BQ17" s="234">
        <v>11</v>
      </c>
      <c r="BR17" s="235"/>
      <c r="BS17" s="1026"/>
      <c r="BT17" s="1027"/>
      <c r="BU17" s="1027"/>
      <c r="BV17" s="1027"/>
      <c r="BW17" s="1027"/>
      <c r="BX17" s="1027"/>
      <c r="BY17" s="1027"/>
      <c r="BZ17" s="1027"/>
      <c r="CA17" s="1027"/>
      <c r="CB17" s="1027"/>
      <c r="CC17" s="1027"/>
      <c r="CD17" s="1027"/>
      <c r="CE17" s="1027"/>
      <c r="CF17" s="1027"/>
      <c r="CG17" s="1048"/>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0"/>
    </row>
    <row r="18" spans="1:131" s="231" customFormat="1" ht="26.25" customHeight="1" x14ac:dyDescent="0.15">
      <c r="A18" s="234">
        <v>12</v>
      </c>
      <c r="B18" s="1064"/>
      <c r="C18" s="1065"/>
      <c r="D18" s="1065"/>
      <c r="E18" s="1065"/>
      <c r="F18" s="1065"/>
      <c r="G18" s="1065"/>
      <c r="H18" s="1065"/>
      <c r="I18" s="1065"/>
      <c r="J18" s="1065"/>
      <c r="K18" s="1065"/>
      <c r="L18" s="1065"/>
      <c r="M18" s="1065"/>
      <c r="N18" s="1065"/>
      <c r="O18" s="1065"/>
      <c r="P18" s="1066"/>
      <c r="Q18" s="1072"/>
      <c r="R18" s="1073"/>
      <c r="S18" s="1073"/>
      <c r="T18" s="1073"/>
      <c r="U18" s="1073"/>
      <c r="V18" s="1073"/>
      <c r="W18" s="1073"/>
      <c r="X18" s="1073"/>
      <c r="Y18" s="1073"/>
      <c r="Z18" s="1073"/>
      <c r="AA18" s="1073"/>
      <c r="AB18" s="1073"/>
      <c r="AC18" s="1073"/>
      <c r="AD18" s="1073"/>
      <c r="AE18" s="1074"/>
      <c r="AF18" s="1069"/>
      <c r="AG18" s="1070"/>
      <c r="AH18" s="1070"/>
      <c r="AI18" s="1070"/>
      <c r="AJ18" s="1071"/>
      <c r="AK18" s="1114"/>
      <c r="AL18" s="1115"/>
      <c r="AM18" s="1115"/>
      <c r="AN18" s="1115"/>
      <c r="AO18" s="1115"/>
      <c r="AP18" s="1115"/>
      <c r="AQ18" s="1115"/>
      <c r="AR18" s="1115"/>
      <c r="AS18" s="1115"/>
      <c r="AT18" s="1115"/>
      <c r="AU18" s="1116"/>
      <c r="AV18" s="1116"/>
      <c r="AW18" s="1116"/>
      <c r="AX18" s="1116"/>
      <c r="AY18" s="1117"/>
      <c r="AZ18" s="228"/>
      <c r="BA18" s="228"/>
      <c r="BB18" s="228"/>
      <c r="BC18" s="228"/>
      <c r="BD18" s="228"/>
      <c r="BE18" s="229"/>
      <c r="BF18" s="229"/>
      <c r="BG18" s="229"/>
      <c r="BH18" s="229"/>
      <c r="BI18" s="229"/>
      <c r="BJ18" s="229"/>
      <c r="BK18" s="229"/>
      <c r="BL18" s="229"/>
      <c r="BM18" s="229"/>
      <c r="BN18" s="229"/>
      <c r="BO18" s="229"/>
      <c r="BP18" s="229"/>
      <c r="BQ18" s="234">
        <v>12</v>
      </c>
      <c r="BR18" s="235"/>
      <c r="BS18" s="1026"/>
      <c r="BT18" s="1027"/>
      <c r="BU18" s="1027"/>
      <c r="BV18" s="1027"/>
      <c r="BW18" s="1027"/>
      <c r="BX18" s="1027"/>
      <c r="BY18" s="1027"/>
      <c r="BZ18" s="1027"/>
      <c r="CA18" s="1027"/>
      <c r="CB18" s="1027"/>
      <c r="CC18" s="1027"/>
      <c r="CD18" s="1027"/>
      <c r="CE18" s="1027"/>
      <c r="CF18" s="1027"/>
      <c r="CG18" s="1048"/>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0"/>
    </row>
    <row r="19" spans="1:131" s="231" customFormat="1" ht="26.25" customHeight="1" x14ac:dyDescent="0.15">
      <c r="A19" s="234">
        <v>13</v>
      </c>
      <c r="B19" s="1064"/>
      <c r="C19" s="1065"/>
      <c r="D19" s="1065"/>
      <c r="E19" s="1065"/>
      <c r="F19" s="1065"/>
      <c r="G19" s="1065"/>
      <c r="H19" s="1065"/>
      <c r="I19" s="1065"/>
      <c r="J19" s="1065"/>
      <c r="K19" s="1065"/>
      <c r="L19" s="1065"/>
      <c r="M19" s="1065"/>
      <c r="N19" s="1065"/>
      <c r="O19" s="1065"/>
      <c r="P19" s="1066"/>
      <c r="Q19" s="1072"/>
      <c r="R19" s="1073"/>
      <c r="S19" s="1073"/>
      <c r="T19" s="1073"/>
      <c r="U19" s="1073"/>
      <c r="V19" s="1073"/>
      <c r="W19" s="1073"/>
      <c r="X19" s="1073"/>
      <c r="Y19" s="1073"/>
      <c r="Z19" s="1073"/>
      <c r="AA19" s="1073"/>
      <c r="AB19" s="1073"/>
      <c r="AC19" s="1073"/>
      <c r="AD19" s="1073"/>
      <c r="AE19" s="1074"/>
      <c r="AF19" s="1069"/>
      <c r="AG19" s="1070"/>
      <c r="AH19" s="1070"/>
      <c r="AI19" s="1070"/>
      <c r="AJ19" s="1071"/>
      <c r="AK19" s="1114"/>
      <c r="AL19" s="1115"/>
      <c r="AM19" s="1115"/>
      <c r="AN19" s="1115"/>
      <c r="AO19" s="1115"/>
      <c r="AP19" s="1115"/>
      <c r="AQ19" s="1115"/>
      <c r="AR19" s="1115"/>
      <c r="AS19" s="1115"/>
      <c r="AT19" s="1115"/>
      <c r="AU19" s="1116"/>
      <c r="AV19" s="1116"/>
      <c r="AW19" s="1116"/>
      <c r="AX19" s="1116"/>
      <c r="AY19" s="1117"/>
      <c r="AZ19" s="228"/>
      <c r="BA19" s="228"/>
      <c r="BB19" s="228"/>
      <c r="BC19" s="228"/>
      <c r="BD19" s="228"/>
      <c r="BE19" s="229"/>
      <c r="BF19" s="229"/>
      <c r="BG19" s="229"/>
      <c r="BH19" s="229"/>
      <c r="BI19" s="229"/>
      <c r="BJ19" s="229"/>
      <c r="BK19" s="229"/>
      <c r="BL19" s="229"/>
      <c r="BM19" s="229"/>
      <c r="BN19" s="229"/>
      <c r="BO19" s="229"/>
      <c r="BP19" s="229"/>
      <c r="BQ19" s="234">
        <v>13</v>
      </c>
      <c r="BR19" s="235"/>
      <c r="BS19" s="1026"/>
      <c r="BT19" s="1027"/>
      <c r="BU19" s="1027"/>
      <c r="BV19" s="1027"/>
      <c r="BW19" s="1027"/>
      <c r="BX19" s="1027"/>
      <c r="BY19" s="1027"/>
      <c r="BZ19" s="1027"/>
      <c r="CA19" s="1027"/>
      <c r="CB19" s="1027"/>
      <c r="CC19" s="1027"/>
      <c r="CD19" s="1027"/>
      <c r="CE19" s="1027"/>
      <c r="CF19" s="1027"/>
      <c r="CG19" s="1048"/>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0"/>
    </row>
    <row r="20" spans="1:131" s="231" customFormat="1" ht="26.25" customHeight="1" x14ac:dyDescent="0.15">
      <c r="A20" s="234">
        <v>14</v>
      </c>
      <c r="B20" s="1064"/>
      <c r="C20" s="1065"/>
      <c r="D20" s="1065"/>
      <c r="E20" s="1065"/>
      <c r="F20" s="1065"/>
      <c r="G20" s="1065"/>
      <c r="H20" s="1065"/>
      <c r="I20" s="1065"/>
      <c r="J20" s="1065"/>
      <c r="K20" s="1065"/>
      <c r="L20" s="1065"/>
      <c r="M20" s="1065"/>
      <c r="N20" s="1065"/>
      <c r="O20" s="1065"/>
      <c r="P20" s="1066"/>
      <c r="Q20" s="1072"/>
      <c r="R20" s="1073"/>
      <c r="S20" s="1073"/>
      <c r="T20" s="1073"/>
      <c r="U20" s="1073"/>
      <c r="V20" s="1073"/>
      <c r="W20" s="1073"/>
      <c r="X20" s="1073"/>
      <c r="Y20" s="1073"/>
      <c r="Z20" s="1073"/>
      <c r="AA20" s="1073"/>
      <c r="AB20" s="1073"/>
      <c r="AC20" s="1073"/>
      <c r="AD20" s="1073"/>
      <c r="AE20" s="1074"/>
      <c r="AF20" s="1069"/>
      <c r="AG20" s="1070"/>
      <c r="AH20" s="1070"/>
      <c r="AI20" s="1070"/>
      <c r="AJ20" s="1071"/>
      <c r="AK20" s="1114"/>
      <c r="AL20" s="1115"/>
      <c r="AM20" s="1115"/>
      <c r="AN20" s="1115"/>
      <c r="AO20" s="1115"/>
      <c r="AP20" s="1115"/>
      <c r="AQ20" s="1115"/>
      <c r="AR20" s="1115"/>
      <c r="AS20" s="1115"/>
      <c r="AT20" s="1115"/>
      <c r="AU20" s="1116"/>
      <c r="AV20" s="1116"/>
      <c r="AW20" s="1116"/>
      <c r="AX20" s="1116"/>
      <c r="AY20" s="1117"/>
      <c r="AZ20" s="228"/>
      <c r="BA20" s="228"/>
      <c r="BB20" s="228"/>
      <c r="BC20" s="228"/>
      <c r="BD20" s="228"/>
      <c r="BE20" s="229"/>
      <c r="BF20" s="229"/>
      <c r="BG20" s="229"/>
      <c r="BH20" s="229"/>
      <c r="BI20" s="229"/>
      <c r="BJ20" s="229"/>
      <c r="BK20" s="229"/>
      <c r="BL20" s="229"/>
      <c r="BM20" s="229"/>
      <c r="BN20" s="229"/>
      <c r="BO20" s="229"/>
      <c r="BP20" s="229"/>
      <c r="BQ20" s="234">
        <v>14</v>
      </c>
      <c r="BR20" s="235"/>
      <c r="BS20" s="1026"/>
      <c r="BT20" s="1027"/>
      <c r="BU20" s="1027"/>
      <c r="BV20" s="1027"/>
      <c r="BW20" s="1027"/>
      <c r="BX20" s="1027"/>
      <c r="BY20" s="1027"/>
      <c r="BZ20" s="1027"/>
      <c r="CA20" s="1027"/>
      <c r="CB20" s="1027"/>
      <c r="CC20" s="1027"/>
      <c r="CD20" s="1027"/>
      <c r="CE20" s="1027"/>
      <c r="CF20" s="1027"/>
      <c r="CG20" s="1048"/>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0"/>
    </row>
    <row r="21" spans="1:131" s="231" customFormat="1" ht="26.25" customHeight="1" thickBot="1" x14ac:dyDescent="0.2">
      <c r="A21" s="234">
        <v>15</v>
      </c>
      <c r="B21" s="1064"/>
      <c r="C21" s="1065"/>
      <c r="D21" s="1065"/>
      <c r="E21" s="1065"/>
      <c r="F21" s="1065"/>
      <c r="G21" s="1065"/>
      <c r="H21" s="1065"/>
      <c r="I21" s="1065"/>
      <c r="J21" s="1065"/>
      <c r="K21" s="1065"/>
      <c r="L21" s="1065"/>
      <c r="M21" s="1065"/>
      <c r="N21" s="1065"/>
      <c r="O21" s="1065"/>
      <c r="P21" s="1066"/>
      <c r="Q21" s="1072"/>
      <c r="R21" s="1073"/>
      <c r="S21" s="1073"/>
      <c r="T21" s="1073"/>
      <c r="U21" s="1073"/>
      <c r="V21" s="1073"/>
      <c r="W21" s="1073"/>
      <c r="X21" s="1073"/>
      <c r="Y21" s="1073"/>
      <c r="Z21" s="1073"/>
      <c r="AA21" s="1073"/>
      <c r="AB21" s="1073"/>
      <c r="AC21" s="1073"/>
      <c r="AD21" s="1073"/>
      <c r="AE21" s="1074"/>
      <c r="AF21" s="1069"/>
      <c r="AG21" s="1070"/>
      <c r="AH21" s="1070"/>
      <c r="AI21" s="1070"/>
      <c r="AJ21" s="1071"/>
      <c r="AK21" s="1114"/>
      <c r="AL21" s="1115"/>
      <c r="AM21" s="1115"/>
      <c r="AN21" s="1115"/>
      <c r="AO21" s="1115"/>
      <c r="AP21" s="1115"/>
      <c r="AQ21" s="1115"/>
      <c r="AR21" s="1115"/>
      <c r="AS21" s="1115"/>
      <c r="AT21" s="1115"/>
      <c r="AU21" s="1116"/>
      <c r="AV21" s="1116"/>
      <c r="AW21" s="1116"/>
      <c r="AX21" s="1116"/>
      <c r="AY21" s="1117"/>
      <c r="AZ21" s="228"/>
      <c r="BA21" s="228"/>
      <c r="BB21" s="228"/>
      <c r="BC21" s="228"/>
      <c r="BD21" s="228"/>
      <c r="BE21" s="229"/>
      <c r="BF21" s="229"/>
      <c r="BG21" s="229"/>
      <c r="BH21" s="229"/>
      <c r="BI21" s="229"/>
      <c r="BJ21" s="229"/>
      <c r="BK21" s="229"/>
      <c r="BL21" s="229"/>
      <c r="BM21" s="229"/>
      <c r="BN21" s="229"/>
      <c r="BO21" s="229"/>
      <c r="BP21" s="229"/>
      <c r="BQ21" s="234">
        <v>15</v>
      </c>
      <c r="BR21" s="235"/>
      <c r="BS21" s="1026"/>
      <c r="BT21" s="1027"/>
      <c r="BU21" s="1027"/>
      <c r="BV21" s="1027"/>
      <c r="BW21" s="1027"/>
      <c r="BX21" s="1027"/>
      <c r="BY21" s="1027"/>
      <c r="BZ21" s="1027"/>
      <c r="CA21" s="1027"/>
      <c r="CB21" s="1027"/>
      <c r="CC21" s="1027"/>
      <c r="CD21" s="1027"/>
      <c r="CE21" s="1027"/>
      <c r="CF21" s="1027"/>
      <c r="CG21" s="1048"/>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30"/>
    </row>
    <row r="22" spans="1:131" s="231" customFormat="1" ht="26.25" customHeight="1" x14ac:dyDescent="0.15">
      <c r="A22" s="234">
        <v>16</v>
      </c>
      <c r="B22" s="1064"/>
      <c r="C22" s="1065"/>
      <c r="D22" s="1065"/>
      <c r="E22" s="1065"/>
      <c r="F22" s="1065"/>
      <c r="G22" s="1065"/>
      <c r="H22" s="1065"/>
      <c r="I22" s="1065"/>
      <c r="J22" s="1065"/>
      <c r="K22" s="1065"/>
      <c r="L22" s="1065"/>
      <c r="M22" s="1065"/>
      <c r="N22" s="1065"/>
      <c r="O22" s="1065"/>
      <c r="P22" s="1066"/>
      <c r="Q22" s="1107"/>
      <c r="R22" s="1108"/>
      <c r="S22" s="1108"/>
      <c r="T22" s="1108"/>
      <c r="U22" s="1108"/>
      <c r="V22" s="1108"/>
      <c r="W22" s="1108"/>
      <c r="X22" s="1108"/>
      <c r="Y22" s="1108"/>
      <c r="Z22" s="1108"/>
      <c r="AA22" s="1108"/>
      <c r="AB22" s="1108"/>
      <c r="AC22" s="1108"/>
      <c r="AD22" s="1108"/>
      <c r="AE22" s="1109"/>
      <c r="AF22" s="1069"/>
      <c r="AG22" s="1070"/>
      <c r="AH22" s="1070"/>
      <c r="AI22" s="1070"/>
      <c r="AJ22" s="1071"/>
      <c r="AK22" s="1110"/>
      <c r="AL22" s="1111"/>
      <c r="AM22" s="1111"/>
      <c r="AN22" s="1111"/>
      <c r="AO22" s="1111"/>
      <c r="AP22" s="1111"/>
      <c r="AQ22" s="1111"/>
      <c r="AR22" s="1111"/>
      <c r="AS22" s="1111"/>
      <c r="AT22" s="1111"/>
      <c r="AU22" s="1112"/>
      <c r="AV22" s="1112"/>
      <c r="AW22" s="1112"/>
      <c r="AX22" s="1112"/>
      <c r="AY22" s="1113"/>
      <c r="AZ22" s="1062" t="s">
        <v>387</v>
      </c>
      <c r="BA22" s="1062"/>
      <c r="BB22" s="1062"/>
      <c r="BC22" s="1062"/>
      <c r="BD22" s="1063"/>
      <c r="BE22" s="229"/>
      <c r="BF22" s="229"/>
      <c r="BG22" s="229"/>
      <c r="BH22" s="229"/>
      <c r="BI22" s="229"/>
      <c r="BJ22" s="229"/>
      <c r="BK22" s="229"/>
      <c r="BL22" s="229"/>
      <c r="BM22" s="229"/>
      <c r="BN22" s="229"/>
      <c r="BO22" s="229"/>
      <c r="BP22" s="229"/>
      <c r="BQ22" s="234">
        <v>16</v>
      </c>
      <c r="BR22" s="235"/>
      <c r="BS22" s="1026"/>
      <c r="BT22" s="1027"/>
      <c r="BU22" s="1027"/>
      <c r="BV22" s="1027"/>
      <c r="BW22" s="1027"/>
      <c r="BX22" s="1027"/>
      <c r="BY22" s="1027"/>
      <c r="BZ22" s="1027"/>
      <c r="CA22" s="1027"/>
      <c r="CB22" s="1027"/>
      <c r="CC22" s="1027"/>
      <c r="CD22" s="1027"/>
      <c r="CE22" s="1027"/>
      <c r="CF22" s="1027"/>
      <c r="CG22" s="1048"/>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0"/>
    </row>
    <row r="23" spans="1:131" s="231" customFormat="1" ht="26.25" customHeight="1" thickBot="1" x14ac:dyDescent="0.2">
      <c r="A23" s="236" t="s">
        <v>388</v>
      </c>
      <c r="B23" s="966" t="s">
        <v>389</v>
      </c>
      <c r="C23" s="967"/>
      <c r="D23" s="967"/>
      <c r="E23" s="967"/>
      <c r="F23" s="967"/>
      <c r="G23" s="967"/>
      <c r="H23" s="967"/>
      <c r="I23" s="967"/>
      <c r="J23" s="967"/>
      <c r="K23" s="967"/>
      <c r="L23" s="967"/>
      <c r="M23" s="967"/>
      <c r="N23" s="967"/>
      <c r="O23" s="967"/>
      <c r="P23" s="977"/>
      <c r="Q23" s="1101">
        <f>SUM(Q7:Q22)</f>
        <v>13940</v>
      </c>
      <c r="R23" s="1095"/>
      <c r="S23" s="1095"/>
      <c r="T23" s="1095"/>
      <c r="U23" s="1095"/>
      <c r="V23" s="1095">
        <f t="shared" ref="V23" si="0">SUM(V7:V22)</f>
        <v>13320</v>
      </c>
      <c r="W23" s="1095"/>
      <c r="X23" s="1095"/>
      <c r="Y23" s="1095"/>
      <c r="Z23" s="1095"/>
      <c r="AA23" s="1095">
        <f t="shared" ref="AA23" si="1">SUM(AA7:AA22)</f>
        <v>620</v>
      </c>
      <c r="AB23" s="1095"/>
      <c r="AC23" s="1095"/>
      <c r="AD23" s="1095"/>
      <c r="AE23" s="1102"/>
      <c r="AF23" s="1103">
        <v>368</v>
      </c>
      <c r="AG23" s="1095"/>
      <c r="AH23" s="1095"/>
      <c r="AI23" s="1095"/>
      <c r="AJ23" s="1104"/>
      <c r="AK23" s="1105"/>
      <c r="AL23" s="1106"/>
      <c r="AM23" s="1106"/>
      <c r="AN23" s="1106"/>
      <c r="AO23" s="1106"/>
      <c r="AP23" s="1095">
        <f>SUM(AP7:AP22)</f>
        <v>10918</v>
      </c>
      <c r="AQ23" s="1095"/>
      <c r="AR23" s="1095"/>
      <c r="AS23" s="1095"/>
      <c r="AT23" s="1095"/>
      <c r="AU23" s="1096"/>
      <c r="AV23" s="1096"/>
      <c r="AW23" s="1096"/>
      <c r="AX23" s="1096"/>
      <c r="AY23" s="1097"/>
      <c r="AZ23" s="1098" t="s">
        <v>390</v>
      </c>
      <c r="BA23" s="1099"/>
      <c r="BB23" s="1099"/>
      <c r="BC23" s="1099"/>
      <c r="BD23" s="1100"/>
      <c r="BE23" s="229"/>
      <c r="BF23" s="229"/>
      <c r="BG23" s="229"/>
      <c r="BH23" s="229"/>
      <c r="BI23" s="229"/>
      <c r="BJ23" s="229"/>
      <c r="BK23" s="229"/>
      <c r="BL23" s="229"/>
      <c r="BM23" s="229"/>
      <c r="BN23" s="229"/>
      <c r="BO23" s="229"/>
      <c r="BP23" s="229"/>
      <c r="BQ23" s="234">
        <v>17</v>
      </c>
      <c r="BR23" s="235"/>
      <c r="BS23" s="1026"/>
      <c r="BT23" s="1027"/>
      <c r="BU23" s="1027"/>
      <c r="BV23" s="1027"/>
      <c r="BW23" s="1027"/>
      <c r="BX23" s="1027"/>
      <c r="BY23" s="1027"/>
      <c r="BZ23" s="1027"/>
      <c r="CA23" s="1027"/>
      <c r="CB23" s="1027"/>
      <c r="CC23" s="1027"/>
      <c r="CD23" s="1027"/>
      <c r="CE23" s="1027"/>
      <c r="CF23" s="1027"/>
      <c r="CG23" s="1048"/>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0"/>
    </row>
    <row r="24" spans="1:131" s="231" customFormat="1" ht="26.25" customHeight="1" x14ac:dyDescent="0.15">
      <c r="A24" s="1094" t="s">
        <v>391</v>
      </c>
      <c r="B24" s="1094"/>
      <c r="C24" s="1094"/>
      <c r="D24" s="1094"/>
      <c r="E24" s="1094"/>
      <c r="F24" s="1094"/>
      <c r="G24" s="1094"/>
      <c r="H24" s="1094"/>
      <c r="I24" s="1094"/>
      <c r="J24" s="1094"/>
      <c r="K24" s="1094"/>
      <c r="L24" s="1094"/>
      <c r="M24" s="1094"/>
      <c r="N24" s="1094"/>
      <c r="O24" s="1094"/>
      <c r="P24" s="1094"/>
      <c r="Q24" s="1094"/>
      <c r="R24" s="1094"/>
      <c r="S24" s="1094"/>
      <c r="T24" s="1094"/>
      <c r="U24" s="1094"/>
      <c r="V24" s="1094"/>
      <c r="W24" s="1094"/>
      <c r="X24" s="1094"/>
      <c r="Y24" s="1094"/>
      <c r="Z24" s="1094"/>
      <c r="AA24" s="1094"/>
      <c r="AB24" s="1094"/>
      <c r="AC24" s="1094"/>
      <c r="AD24" s="1094"/>
      <c r="AE24" s="1094"/>
      <c r="AF24" s="1094"/>
      <c r="AG24" s="1094"/>
      <c r="AH24" s="1094"/>
      <c r="AI24" s="1094"/>
      <c r="AJ24" s="1094"/>
      <c r="AK24" s="1094"/>
      <c r="AL24" s="1094"/>
      <c r="AM24" s="1094"/>
      <c r="AN24" s="1094"/>
      <c r="AO24" s="1094"/>
      <c r="AP24" s="1094"/>
      <c r="AQ24" s="1094"/>
      <c r="AR24" s="1094"/>
      <c r="AS24" s="1094"/>
      <c r="AT24" s="1094"/>
      <c r="AU24" s="1094"/>
      <c r="AV24" s="1094"/>
      <c r="AW24" s="1094"/>
      <c r="AX24" s="1094"/>
      <c r="AY24" s="1094"/>
      <c r="AZ24" s="228"/>
      <c r="BA24" s="228"/>
      <c r="BB24" s="228"/>
      <c r="BC24" s="228"/>
      <c r="BD24" s="228"/>
      <c r="BE24" s="229"/>
      <c r="BF24" s="229"/>
      <c r="BG24" s="229"/>
      <c r="BH24" s="229"/>
      <c r="BI24" s="229"/>
      <c r="BJ24" s="229"/>
      <c r="BK24" s="229"/>
      <c r="BL24" s="229"/>
      <c r="BM24" s="229"/>
      <c r="BN24" s="229"/>
      <c r="BO24" s="229"/>
      <c r="BP24" s="229"/>
      <c r="BQ24" s="234">
        <v>18</v>
      </c>
      <c r="BR24" s="235"/>
      <c r="BS24" s="1026"/>
      <c r="BT24" s="1027"/>
      <c r="BU24" s="1027"/>
      <c r="BV24" s="1027"/>
      <c r="BW24" s="1027"/>
      <c r="BX24" s="1027"/>
      <c r="BY24" s="1027"/>
      <c r="BZ24" s="1027"/>
      <c r="CA24" s="1027"/>
      <c r="CB24" s="1027"/>
      <c r="CC24" s="1027"/>
      <c r="CD24" s="1027"/>
      <c r="CE24" s="1027"/>
      <c r="CF24" s="1027"/>
      <c r="CG24" s="1048"/>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0"/>
    </row>
    <row r="25" spans="1:131" ht="26.25" customHeight="1" thickBot="1" x14ac:dyDescent="0.2">
      <c r="A25" s="1093" t="s">
        <v>392</v>
      </c>
      <c r="B25" s="1093"/>
      <c r="C25" s="1093"/>
      <c r="D25" s="1093"/>
      <c r="E25" s="1093"/>
      <c r="F25" s="1093"/>
      <c r="G25" s="1093"/>
      <c r="H25" s="1093"/>
      <c r="I25" s="1093"/>
      <c r="J25" s="1093"/>
      <c r="K25" s="1093"/>
      <c r="L25" s="1093"/>
      <c r="M25" s="1093"/>
      <c r="N25" s="1093"/>
      <c r="O25" s="1093"/>
      <c r="P25" s="1093"/>
      <c r="Q25" s="1093"/>
      <c r="R25" s="1093"/>
      <c r="S25" s="1093"/>
      <c r="T25" s="1093"/>
      <c r="U25" s="1093"/>
      <c r="V25" s="1093"/>
      <c r="W25" s="1093"/>
      <c r="X25" s="1093"/>
      <c r="Y25" s="1093"/>
      <c r="Z25" s="1093"/>
      <c r="AA25" s="1093"/>
      <c r="AB25" s="1093"/>
      <c r="AC25" s="1093"/>
      <c r="AD25" s="1093"/>
      <c r="AE25" s="1093"/>
      <c r="AF25" s="1093"/>
      <c r="AG25" s="1093"/>
      <c r="AH25" s="1093"/>
      <c r="AI25" s="1093"/>
      <c r="AJ25" s="1093"/>
      <c r="AK25" s="1093"/>
      <c r="AL25" s="1093"/>
      <c r="AM25" s="1093"/>
      <c r="AN25" s="1093"/>
      <c r="AO25" s="1093"/>
      <c r="AP25" s="1093"/>
      <c r="AQ25" s="1093"/>
      <c r="AR25" s="1093"/>
      <c r="AS25" s="1093"/>
      <c r="AT25" s="1093"/>
      <c r="AU25" s="1093"/>
      <c r="AV25" s="1093"/>
      <c r="AW25" s="1093"/>
      <c r="AX25" s="1093"/>
      <c r="AY25" s="1093"/>
      <c r="AZ25" s="1093"/>
      <c r="BA25" s="1093"/>
      <c r="BB25" s="1093"/>
      <c r="BC25" s="1093"/>
      <c r="BD25" s="1093"/>
      <c r="BE25" s="1093"/>
      <c r="BF25" s="1093"/>
      <c r="BG25" s="1093"/>
      <c r="BH25" s="1093"/>
      <c r="BI25" s="1093"/>
      <c r="BJ25" s="228"/>
      <c r="BK25" s="228"/>
      <c r="BL25" s="228"/>
      <c r="BM25" s="228"/>
      <c r="BN25" s="228"/>
      <c r="BO25" s="237"/>
      <c r="BP25" s="237"/>
      <c r="BQ25" s="234">
        <v>19</v>
      </c>
      <c r="BR25" s="235"/>
      <c r="BS25" s="1026"/>
      <c r="BT25" s="1027"/>
      <c r="BU25" s="1027"/>
      <c r="BV25" s="1027"/>
      <c r="BW25" s="1027"/>
      <c r="BX25" s="1027"/>
      <c r="BY25" s="1027"/>
      <c r="BZ25" s="1027"/>
      <c r="CA25" s="1027"/>
      <c r="CB25" s="1027"/>
      <c r="CC25" s="1027"/>
      <c r="CD25" s="1027"/>
      <c r="CE25" s="1027"/>
      <c r="CF25" s="1027"/>
      <c r="CG25" s="1048"/>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ht="26.25" customHeight="1" x14ac:dyDescent="0.15">
      <c r="A26" s="1029" t="s">
        <v>369</v>
      </c>
      <c r="B26" s="1030"/>
      <c r="C26" s="1030"/>
      <c r="D26" s="1030"/>
      <c r="E26" s="1030"/>
      <c r="F26" s="1030"/>
      <c r="G26" s="1030"/>
      <c r="H26" s="1030"/>
      <c r="I26" s="1030"/>
      <c r="J26" s="1030"/>
      <c r="K26" s="1030"/>
      <c r="L26" s="1030"/>
      <c r="M26" s="1030"/>
      <c r="N26" s="1030"/>
      <c r="O26" s="1030"/>
      <c r="P26" s="1031"/>
      <c r="Q26" s="1035" t="s">
        <v>393</v>
      </c>
      <c r="R26" s="1036"/>
      <c r="S26" s="1036"/>
      <c r="T26" s="1036"/>
      <c r="U26" s="1037"/>
      <c r="V26" s="1035" t="s">
        <v>394</v>
      </c>
      <c r="W26" s="1036"/>
      <c r="X26" s="1036"/>
      <c r="Y26" s="1036"/>
      <c r="Z26" s="1037"/>
      <c r="AA26" s="1035" t="s">
        <v>395</v>
      </c>
      <c r="AB26" s="1036"/>
      <c r="AC26" s="1036"/>
      <c r="AD26" s="1036"/>
      <c r="AE26" s="1036"/>
      <c r="AF26" s="1089" t="s">
        <v>396</v>
      </c>
      <c r="AG26" s="1042"/>
      <c r="AH26" s="1042"/>
      <c r="AI26" s="1042"/>
      <c r="AJ26" s="1090"/>
      <c r="AK26" s="1036" t="s">
        <v>397</v>
      </c>
      <c r="AL26" s="1036"/>
      <c r="AM26" s="1036"/>
      <c r="AN26" s="1036"/>
      <c r="AO26" s="1037"/>
      <c r="AP26" s="1035" t="s">
        <v>398</v>
      </c>
      <c r="AQ26" s="1036"/>
      <c r="AR26" s="1036"/>
      <c r="AS26" s="1036"/>
      <c r="AT26" s="1037"/>
      <c r="AU26" s="1035" t="s">
        <v>399</v>
      </c>
      <c r="AV26" s="1036"/>
      <c r="AW26" s="1036"/>
      <c r="AX26" s="1036"/>
      <c r="AY26" s="1037"/>
      <c r="AZ26" s="1035" t="s">
        <v>400</v>
      </c>
      <c r="BA26" s="1036"/>
      <c r="BB26" s="1036"/>
      <c r="BC26" s="1036"/>
      <c r="BD26" s="1037"/>
      <c r="BE26" s="1035" t="s">
        <v>376</v>
      </c>
      <c r="BF26" s="1036"/>
      <c r="BG26" s="1036"/>
      <c r="BH26" s="1036"/>
      <c r="BI26" s="1049"/>
      <c r="BJ26" s="228"/>
      <c r="BK26" s="228"/>
      <c r="BL26" s="228"/>
      <c r="BM26" s="228"/>
      <c r="BN26" s="228"/>
      <c r="BO26" s="237"/>
      <c r="BP26" s="237"/>
      <c r="BQ26" s="234">
        <v>20</v>
      </c>
      <c r="BR26" s="235"/>
      <c r="BS26" s="1026"/>
      <c r="BT26" s="1027"/>
      <c r="BU26" s="1027"/>
      <c r="BV26" s="1027"/>
      <c r="BW26" s="1027"/>
      <c r="BX26" s="1027"/>
      <c r="BY26" s="1027"/>
      <c r="BZ26" s="1027"/>
      <c r="CA26" s="1027"/>
      <c r="CB26" s="1027"/>
      <c r="CC26" s="1027"/>
      <c r="CD26" s="1027"/>
      <c r="CE26" s="1027"/>
      <c r="CF26" s="1027"/>
      <c r="CG26" s="1048"/>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1"/>
      <c r="AG27" s="1045"/>
      <c r="AH27" s="1045"/>
      <c r="AI27" s="1045"/>
      <c r="AJ27" s="1092"/>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0"/>
      <c r="BJ27" s="228"/>
      <c r="BK27" s="228"/>
      <c r="BL27" s="228"/>
      <c r="BM27" s="228"/>
      <c r="BN27" s="228"/>
      <c r="BO27" s="237"/>
      <c r="BP27" s="237"/>
      <c r="BQ27" s="234">
        <v>21</v>
      </c>
      <c r="BR27" s="235"/>
      <c r="BS27" s="1026"/>
      <c r="BT27" s="1027"/>
      <c r="BU27" s="1027"/>
      <c r="BV27" s="1027"/>
      <c r="BW27" s="1027"/>
      <c r="BX27" s="1027"/>
      <c r="BY27" s="1027"/>
      <c r="BZ27" s="1027"/>
      <c r="CA27" s="1027"/>
      <c r="CB27" s="1027"/>
      <c r="CC27" s="1027"/>
      <c r="CD27" s="1027"/>
      <c r="CE27" s="1027"/>
      <c r="CF27" s="1027"/>
      <c r="CG27" s="1048"/>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ht="26.25" customHeight="1" thickTop="1" x14ac:dyDescent="0.15">
      <c r="A28" s="238">
        <v>1</v>
      </c>
      <c r="B28" s="1081" t="s">
        <v>401</v>
      </c>
      <c r="C28" s="1082"/>
      <c r="D28" s="1082"/>
      <c r="E28" s="1082"/>
      <c r="F28" s="1082"/>
      <c r="G28" s="1082"/>
      <c r="H28" s="1082"/>
      <c r="I28" s="1082"/>
      <c r="J28" s="1082"/>
      <c r="K28" s="1082"/>
      <c r="L28" s="1082"/>
      <c r="M28" s="1082"/>
      <c r="N28" s="1082"/>
      <c r="O28" s="1082"/>
      <c r="P28" s="1083"/>
      <c r="Q28" s="1084">
        <v>1835</v>
      </c>
      <c r="R28" s="1085"/>
      <c r="S28" s="1085"/>
      <c r="T28" s="1085"/>
      <c r="U28" s="1085"/>
      <c r="V28" s="1085">
        <v>1751</v>
      </c>
      <c r="W28" s="1085"/>
      <c r="X28" s="1085"/>
      <c r="Y28" s="1085"/>
      <c r="Z28" s="1085"/>
      <c r="AA28" s="1085">
        <v>84</v>
      </c>
      <c r="AB28" s="1085"/>
      <c r="AC28" s="1085"/>
      <c r="AD28" s="1085"/>
      <c r="AE28" s="1086"/>
      <c r="AF28" s="1087">
        <v>84</v>
      </c>
      <c r="AG28" s="1085"/>
      <c r="AH28" s="1085"/>
      <c r="AI28" s="1085"/>
      <c r="AJ28" s="1088"/>
      <c r="AK28" s="1076">
        <v>139</v>
      </c>
      <c r="AL28" s="1077"/>
      <c r="AM28" s="1077"/>
      <c r="AN28" s="1077"/>
      <c r="AO28" s="1077"/>
      <c r="AP28" s="1077"/>
      <c r="AQ28" s="1077"/>
      <c r="AR28" s="1077"/>
      <c r="AS28" s="1077"/>
      <c r="AT28" s="1077"/>
      <c r="AU28" s="1077"/>
      <c r="AV28" s="1077"/>
      <c r="AW28" s="1077"/>
      <c r="AX28" s="1077"/>
      <c r="AY28" s="1077"/>
      <c r="AZ28" s="1078"/>
      <c r="BA28" s="1078"/>
      <c r="BB28" s="1078"/>
      <c r="BC28" s="1078"/>
      <c r="BD28" s="1078"/>
      <c r="BE28" s="1079"/>
      <c r="BF28" s="1079"/>
      <c r="BG28" s="1079"/>
      <c r="BH28" s="1079"/>
      <c r="BI28" s="1080"/>
      <c r="BJ28" s="228"/>
      <c r="BK28" s="228"/>
      <c r="BL28" s="228"/>
      <c r="BM28" s="228"/>
      <c r="BN28" s="228"/>
      <c r="BO28" s="237"/>
      <c r="BP28" s="237"/>
      <c r="BQ28" s="234">
        <v>22</v>
      </c>
      <c r="BR28" s="235"/>
      <c r="BS28" s="1026"/>
      <c r="BT28" s="1027"/>
      <c r="BU28" s="1027"/>
      <c r="BV28" s="1027"/>
      <c r="BW28" s="1027"/>
      <c r="BX28" s="1027"/>
      <c r="BY28" s="1027"/>
      <c r="BZ28" s="1027"/>
      <c r="CA28" s="1027"/>
      <c r="CB28" s="1027"/>
      <c r="CC28" s="1027"/>
      <c r="CD28" s="1027"/>
      <c r="CE28" s="1027"/>
      <c r="CF28" s="1027"/>
      <c r="CG28" s="1048"/>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ht="26.25" customHeight="1" x14ac:dyDescent="0.15">
      <c r="A29" s="238">
        <v>2</v>
      </c>
      <c r="B29" s="1064" t="s">
        <v>402</v>
      </c>
      <c r="C29" s="1065"/>
      <c r="D29" s="1065"/>
      <c r="E29" s="1065"/>
      <c r="F29" s="1065"/>
      <c r="G29" s="1065"/>
      <c r="H29" s="1065"/>
      <c r="I29" s="1065"/>
      <c r="J29" s="1065"/>
      <c r="K29" s="1065"/>
      <c r="L29" s="1065"/>
      <c r="M29" s="1065"/>
      <c r="N29" s="1065"/>
      <c r="O29" s="1065"/>
      <c r="P29" s="1066"/>
      <c r="Q29" s="1072">
        <v>538</v>
      </c>
      <c r="R29" s="1073"/>
      <c r="S29" s="1073"/>
      <c r="T29" s="1073"/>
      <c r="U29" s="1073"/>
      <c r="V29" s="1073">
        <v>534</v>
      </c>
      <c r="W29" s="1073"/>
      <c r="X29" s="1073"/>
      <c r="Y29" s="1073"/>
      <c r="Z29" s="1073"/>
      <c r="AA29" s="1073">
        <v>4</v>
      </c>
      <c r="AB29" s="1073"/>
      <c r="AC29" s="1073"/>
      <c r="AD29" s="1073"/>
      <c r="AE29" s="1074"/>
      <c r="AF29" s="1069">
        <v>4</v>
      </c>
      <c r="AG29" s="1070"/>
      <c r="AH29" s="1070"/>
      <c r="AI29" s="1070"/>
      <c r="AJ29" s="1071"/>
      <c r="AK29" s="1009">
        <v>339</v>
      </c>
      <c r="AL29" s="1000"/>
      <c r="AM29" s="1000"/>
      <c r="AN29" s="1000"/>
      <c r="AO29" s="1000"/>
      <c r="AP29" s="1000"/>
      <c r="AQ29" s="1000"/>
      <c r="AR29" s="1000"/>
      <c r="AS29" s="1000"/>
      <c r="AT29" s="1000"/>
      <c r="AU29" s="1000"/>
      <c r="AV29" s="1000"/>
      <c r="AW29" s="1000"/>
      <c r="AX29" s="1000"/>
      <c r="AY29" s="1000"/>
      <c r="AZ29" s="1075"/>
      <c r="BA29" s="1075"/>
      <c r="BB29" s="1075"/>
      <c r="BC29" s="1075"/>
      <c r="BD29" s="1075"/>
      <c r="BE29" s="1001"/>
      <c r="BF29" s="1001"/>
      <c r="BG29" s="1001"/>
      <c r="BH29" s="1001"/>
      <c r="BI29" s="1002"/>
      <c r="BJ29" s="228"/>
      <c r="BK29" s="228"/>
      <c r="BL29" s="228"/>
      <c r="BM29" s="228"/>
      <c r="BN29" s="228"/>
      <c r="BO29" s="237"/>
      <c r="BP29" s="237"/>
      <c r="BQ29" s="234">
        <v>23</v>
      </c>
      <c r="BR29" s="235"/>
      <c r="BS29" s="1026"/>
      <c r="BT29" s="1027"/>
      <c r="BU29" s="1027"/>
      <c r="BV29" s="1027"/>
      <c r="BW29" s="1027"/>
      <c r="BX29" s="1027"/>
      <c r="BY29" s="1027"/>
      <c r="BZ29" s="1027"/>
      <c r="CA29" s="1027"/>
      <c r="CB29" s="1027"/>
      <c r="CC29" s="1027"/>
      <c r="CD29" s="1027"/>
      <c r="CE29" s="1027"/>
      <c r="CF29" s="1027"/>
      <c r="CG29" s="1048"/>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ht="26.25" customHeight="1" x14ac:dyDescent="0.15">
      <c r="A30" s="238">
        <v>3</v>
      </c>
      <c r="B30" s="1064" t="s">
        <v>403</v>
      </c>
      <c r="C30" s="1065"/>
      <c r="D30" s="1065"/>
      <c r="E30" s="1065"/>
      <c r="F30" s="1065"/>
      <c r="G30" s="1065"/>
      <c r="H30" s="1065"/>
      <c r="I30" s="1065"/>
      <c r="J30" s="1065"/>
      <c r="K30" s="1065"/>
      <c r="L30" s="1065"/>
      <c r="M30" s="1065"/>
      <c r="N30" s="1065"/>
      <c r="O30" s="1065"/>
      <c r="P30" s="1066"/>
      <c r="Q30" s="1072">
        <v>2666</v>
      </c>
      <c r="R30" s="1073"/>
      <c r="S30" s="1073"/>
      <c r="T30" s="1073"/>
      <c r="U30" s="1073"/>
      <c r="V30" s="1073">
        <v>2568</v>
      </c>
      <c r="W30" s="1073"/>
      <c r="X30" s="1073"/>
      <c r="Y30" s="1073"/>
      <c r="Z30" s="1073"/>
      <c r="AA30" s="1073">
        <v>98</v>
      </c>
      <c r="AB30" s="1073"/>
      <c r="AC30" s="1073"/>
      <c r="AD30" s="1073"/>
      <c r="AE30" s="1074"/>
      <c r="AF30" s="1069">
        <v>98</v>
      </c>
      <c r="AG30" s="1070"/>
      <c r="AH30" s="1070"/>
      <c r="AI30" s="1070"/>
      <c r="AJ30" s="1071"/>
      <c r="AK30" s="1009">
        <v>416</v>
      </c>
      <c r="AL30" s="1000"/>
      <c r="AM30" s="1000"/>
      <c r="AN30" s="1000"/>
      <c r="AO30" s="1000"/>
      <c r="AP30" s="1000"/>
      <c r="AQ30" s="1000"/>
      <c r="AR30" s="1000"/>
      <c r="AS30" s="1000"/>
      <c r="AT30" s="1000"/>
      <c r="AU30" s="1000"/>
      <c r="AV30" s="1000"/>
      <c r="AW30" s="1000"/>
      <c r="AX30" s="1000"/>
      <c r="AY30" s="1000"/>
      <c r="AZ30" s="1075"/>
      <c r="BA30" s="1075"/>
      <c r="BB30" s="1075"/>
      <c r="BC30" s="1075"/>
      <c r="BD30" s="1075"/>
      <c r="BE30" s="1001"/>
      <c r="BF30" s="1001"/>
      <c r="BG30" s="1001"/>
      <c r="BH30" s="1001"/>
      <c r="BI30" s="1002"/>
      <c r="BJ30" s="228"/>
      <c r="BK30" s="228"/>
      <c r="BL30" s="228"/>
      <c r="BM30" s="228"/>
      <c r="BN30" s="228"/>
      <c r="BO30" s="237"/>
      <c r="BP30" s="237"/>
      <c r="BQ30" s="234">
        <v>24</v>
      </c>
      <c r="BR30" s="235"/>
      <c r="BS30" s="1026"/>
      <c r="BT30" s="1027"/>
      <c r="BU30" s="1027"/>
      <c r="BV30" s="1027"/>
      <c r="BW30" s="1027"/>
      <c r="BX30" s="1027"/>
      <c r="BY30" s="1027"/>
      <c r="BZ30" s="1027"/>
      <c r="CA30" s="1027"/>
      <c r="CB30" s="1027"/>
      <c r="CC30" s="1027"/>
      <c r="CD30" s="1027"/>
      <c r="CE30" s="1027"/>
      <c r="CF30" s="1027"/>
      <c r="CG30" s="1048"/>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ht="26.25" customHeight="1" x14ac:dyDescent="0.15">
      <c r="A31" s="238">
        <v>4</v>
      </c>
      <c r="B31" s="1064" t="s">
        <v>404</v>
      </c>
      <c r="C31" s="1065"/>
      <c r="D31" s="1065"/>
      <c r="E31" s="1065"/>
      <c r="F31" s="1065"/>
      <c r="G31" s="1065"/>
      <c r="H31" s="1065"/>
      <c r="I31" s="1065"/>
      <c r="J31" s="1065"/>
      <c r="K31" s="1065"/>
      <c r="L31" s="1065"/>
      <c r="M31" s="1065"/>
      <c r="N31" s="1065"/>
      <c r="O31" s="1065"/>
      <c r="P31" s="1066"/>
      <c r="Q31" s="1072">
        <v>10</v>
      </c>
      <c r="R31" s="1073"/>
      <c r="S31" s="1073"/>
      <c r="T31" s="1073"/>
      <c r="U31" s="1073"/>
      <c r="V31" s="1073">
        <v>9</v>
      </c>
      <c r="W31" s="1073"/>
      <c r="X31" s="1073"/>
      <c r="Y31" s="1073"/>
      <c r="Z31" s="1073"/>
      <c r="AA31" s="1073">
        <v>1</v>
      </c>
      <c r="AB31" s="1073"/>
      <c r="AC31" s="1073"/>
      <c r="AD31" s="1073"/>
      <c r="AE31" s="1074"/>
      <c r="AF31" s="1069">
        <v>1</v>
      </c>
      <c r="AG31" s="1070"/>
      <c r="AH31" s="1070"/>
      <c r="AI31" s="1070"/>
      <c r="AJ31" s="1071"/>
      <c r="AK31" s="1009">
        <v>2</v>
      </c>
      <c r="AL31" s="1000"/>
      <c r="AM31" s="1000"/>
      <c r="AN31" s="1000"/>
      <c r="AO31" s="1000"/>
      <c r="AP31" s="1000"/>
      <c r="AQ31" s="1000"/>
      <c r="AR31" s="1000"/>
      <c r="AS31" s="1000"/>
      <c r="AT31" s="1000"/>
      <c r="AU31" s="1000"/>
      <c r="AV31" s="1000"/>
      <c r="AW31" s="1000"/>
      <c r="AX31" s="1000"/>
      <c r="AY31" s="1000"/>
      <c r="AZ31" s="1075"/>
      <c r="BA31" s="1075"/>
      <c r="BB31" s="1075"/>
      <c r="BC31" s="1075"/>
      <c r="BD31" s="1075"/>
      <c r="BE31" s="1001"/>
      <c r="BF31" s="1001"/>
      <c r="BG31" s="1001"/>
      <c r="BH31" s="1001"/>
      <c r="BI31" s="1002"/>
      <c r="BJ31" s="228"/>
      <c r="BK31" s="228"/>
      <c r="BL31" s="228"/>
      <c r="BM31" s="228"/>
      <c r="BN31" s="228"/>
      <c r="BO31" s="237"/>
      <c r="BP31" s="237"/>
      <c r="BQ31" s="234">
        <v>25</v>
      </c>
      <c r="BR31" s="235"/>
      <c r="BS31" s="1026"/>
      <c r="BT31" s="1027"/>
      <c r="BU31" s="1027"/>
      <c r="BV31" s="1027"/>
      <c r="BW31" s="1027"/>
      <c r="BX31" s="1027"/>
      <c r="BY31" s="1027"/>
      <c r="BZ31" s="1027"/>
      <c r="CA31" s="1027"/>
      <c r="CB31" s="1027"/>
      <c r="CC31" s="1027"/>
      <c r="CD31" s="1027"/>
      <c r="CE31" s="1027"/>
      <c r="CF31" s="1027"/>
      <c r="CG31" s="1048"/>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ht="26.25" customHeight="1" x14ac:dyDescent="0.15">
      <c r="A32" s="238">
        <v>5</v>
      </c>
      <c r="B32" s="1064" t="s">
        <v>405</v>
      </c>
      <c r="C32" s="1065"/>
      <c r="D32" s="1065"/>
      <c r="E32" s="1065"/>
      <c r="F32" s="1065"/>
      <c r="G32" s="1065"/>
      <c r="H32" s="1065"/>
      <c r="I32" s="1065"/>
      <c r="J32" s="1065"/>
      <c r="K32" s="1065"/>
      <c r="L32" s="1065"/>
      <c r="M32" s="1065"/>
      <c r="N32" s="1065"/>
      <c r="O32" s="1065"/>
      <c r="P32" s="1066"/>
      <c r="Q32" s="1072">
        <v>351</v>
      </c>
      <c r="R32" s="1073"/>
      <c r="S32" s="1073"/>
      <c r="T32" s="1073"/>
      <c r="U32" s="1073"/>
      <c r="V32" s="1073">
        <v>383</v>
      </c>
      <c r="W32" s="1073"/>
      <c r="X32" s="1073"/>
      <c r="Y32" s="1073"/>
      <c r="Z32" s="1073"/>
      <c r="AA32" s="1073">
        <v>-32</v>
      </c>
      <c r="AB32" s="1073"/>
      <c r="AC32" s="1073"/>
      <c r="AD32" s="1073"/>
      <c r="AE32" s="1074"/>
      <c r="AF32" s="1069">
        <v>1517</v>
      </c>
      <c r="AG32" s="1070"/>
      <c r="AH32" s="1070"/>
      <c r="AI32" s="1070"/>
      <c r="AJ32" s="1071"/>
      <c r="AK32" s="1009">
        <v>258</v>
      </c>
      <c r="AL32" s="1000"/>
      <c r="AM32" s="1000"/>
      <c r="AN32" s="1000"/>
      <c r="AO32" s="1000"/>
      <c r="AP32" s="1000">
        <v>1336</v>
      </c>
      <c r="AQ32" s="1000"/>
      <c r="AR32" s="1000"/>
      <c r="AS32" s="1000"/>
      <c r="AT32" s="1000"/>
      <c r="AU32" s="1000">
        <v>1230</v>
      </c>
      <c r="AV32" s="1000"/>
      <c r="AW32" s="1000"/>
      <c r="AX32" s="1000"/>
      <c r="AY32" s="1000"/>
      <c r="AZ32" s="1075"/>
      <c r="BA32" s="1075"/>
      <c r="BB32" s="1075"/>
      <c r="BC32" s="1075"/>
      <c r="BD32" s="1075"/>
      <c r="BE32" s="1001" t="s">
        <v>406</v>
      </c>
      <c r="BF32" s="1001"/>
      <c r="BG32" s="1001"/>
      <c r="BH32" s="1001"/>
      <c r="BI32" s="1002"/>
      <c r="BJ32" s="228"/>
      <c r="BK32" s="228"/>
      <c r="BL32" s="228"/>
      <c r="BM32" s="228"/>
      <c r="BN32" s="228"/>
      <c r="BO32" s="237"/>
      <c r="BP32" s="237"/>
      <c r="BQ32" s="234">
        <v>26</v>
      </c>
      <c r="BR32" s="235"/>
      <c r="BS32" s="1026"/>
      <c r="BT32" s="1027"/>
      <c r="BU32" s="1027"/>
      <c r="BV32" s="1027"/>
      <c r="BW32" s="1027"/>
      <c r="BX32" s="1027"/>
      <c r="BY32" s="1027"/>
      <c r="BZ32" s="1027"/>
      <c r="CA32" s="1027"/>
      <c r="CB32" s="1027"/>
      <c r="CC32" s="1027"/>
      <c r="CD32" s="1027"/>
      <c r="CE32" s="1027"/>
      <c r="CF32" s="1027"/>
      <c r="CG32" s="1048"/>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ht="26.25" customHeight="1" x14ac:dyDescent="0.15">
      <c r="A33" s="238">
        <v>6</v>
      </c>
      <c r="B33" s="1064" t="s">
        <v>407</v>
      </c>
      <c r="C33" s="1065"/>
      <c r="D33" s="1065"/>
      <c r="E33" s="1065"/>
      <c r="F33" s="1065"/>
      <c r="G33" s="1065"/>
      <c r="H33" s="1065"/>
      <c r="I33" s="1065"/>
      <c r="J33" s="1065"/>
      <c r="K33" s="1065"/>
      <c r="L33" s="1065"/>
      <c r="M33" s="1065"/>
      <c r="N33" s="1065"/>
      <c r="O33" s="1065"/>
      <c r="P33" s="1066"/>
      <c r="Q33" s="1072">
        <v>179</v>
      </c>
      <c r="R33" s="1073"/>
      <c r="S33" s="1073"/>
      <c r="T33" s="1073"/>
      <c r="U33" s="1073"/>
      <c r="V33" s="1073">
        <v>208</v>
      </c>
      <c r="W33" s="1073"/>
      <c r="X33" s="1073"/>
      <c r="Y33" s="1073"/>
      <c r="Z33" s="1073"/>
      <c r="AA33" s="1073">
        <v>-29</v>
      </c>
      <c r="AB33" s="1073"/>
      <c r="AC33" s="1073"/>
      <c r="AD33" s="1073"/>
      <c r="AE33" s="1074"/>
      <c r="AF33" s="1069">
        <v>244</v>
      </c>
      <c r="AG33" s="1070"/>
      <c r="AH33" s="1070"/>
      <c r="AI33" s="1070"/>
      <c r="AJ33" s="1071"/>
      <c r="AK33" s="1009">
        <v>194</v>
      </c>
      <c r="AL33" s="1000"/>
      <c r="AM33" s="1000"/>
      <c r="AN33" s="1000"/>
      <c r="AO33" s="1000"/>
      <c r="AP33" s="1000">
        <v>1108</v>
      </c>
      <c r="AQ33" s="1000"/>
      <c r="AR33" s="1000"/>
      <c r="AS33" s="1000"/>
      <c r="AT33" s="1000"/>
      <c r="AU33" s="1000">
        <v>1079</v>
      </c>
      <c r="AV33" s="1000"/>
      <c r="AW33" s="1000"/>
      <c r="AX33" s="1000"/>
      <c r="AY33" s="1000"/>
      <c r="AZ33" s="1075"/>
      <c r="BA33" s="1075"/>
      <c r="BB33" s="1075"/>
      <c r="BC33" s="1075"/>
      <c r="BD33" s="1075"/>
      <c r="BE33" s="1001" t="s">
        <v>408</v>
      </c>
      <c r="BF33" s="1001"/>
      <c r="BG33" s="1001"/>
      <c r="BH33" s="1001"/>
      <c r="BI33" s="1002"/>
      <c r="BJ33" s="228"/>
      <c r="BK33" s="228"/>
      <c r="BL33" s="228"/>
      <c r="BM33" s="228"/>
      <c r="BN33" s="228"/>
      <c r="BO33" s="237"/>
      <c r="BP33" s="237"/>
      <c r="BQ33" s="234">
        <v>27</v>
      </c>
      <c r="BR33" s="235"/>
      <c r="BS33" s="1026"/>
      <c r="BT33" s="1027"/>
      <c r="BU33" s="1027"/>
      <c r="BV33" s="1027"/>
      <c r="BW33" s="1027"/>
      <c r="BX33" s="1027"/>
      <c r="BY33" s="1027"/>
      <c r="BZ33" s="1027"/>
      <c r="CA33" s="1027"/>
      <c r="CB33" s="1027"/>
      <c r="CC33" s="1027"/>
      <c r="CD33" s="1027"/>
      <c r="CE33" s="1027"/>
      <c r="CF33" s="1027"/>
      <c r="CG33" s="1048"/>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ht="26.25" customHeight="1" x14ac:dyDescent="0.15">
      <c r="A34" s="238">
        <v>7</v>
      </c>
      <c r="B34" s="1064" t="s">
        <v>409</v>
      </c>
      <c r="C34" s="1065"/>
      <c r="D34" s="1065"/>
      <c r="E34" s="1065"/>
      <c r="F34" s="1065"/>
      <c r="G34" s="1065"/>
      <c r="H34" s="1065"/>
      <c r="I34" s="1065"/>
      <c r="J34" s="1065"/>
      <c r="K34" s="1065"/>
      <c r="L34" s="1065"/>
      <c r="M34" s="1065"/>
      <c r="N34" s="1065"/>
      <c r="O34" s="1065"/>
      <c r="P34" s="1066"/>
      <c r="Q34" s="1072">
        <v>55</v>
      </c>
      <c r="R34" s="1073"/>
      <c r="S34" s="1073"/>
      <c r="T34" s="1073"/>
      <c r="U34" s="1073"/>
      <c r="V34" s="1073">
        <v>55</v>
      </c>
      <c r="W34" s="1073"/>
      <c r="X34" s="1073"/>
      <c r="Y34" s="1073"/>
      <c r="Z34" s="1073"/>
      <c r="AA34" s="1073">
        <v>0</v>
      </c>
      <c r="AB34" s="1073"/>
      <c r="AC34" s="1073"/>
      <c r="AD34" s="1073"/>
      <c r="AE34" s="1074"/>
      <c r="AF34" s="1069">
        <v>0</v>
      </c>
      <c r="AG34" s="1070"/>
      <c r="AH34" s="1070"/>
      <c r="AI34" s="1070"/>
      <c r="AJ34" s="1071"/>
      <c r="AK34" s="1009">
        <v>38</v>
      </c>
      <c r="AL34" s="1000"/>
      <c r="AM34" s="1000"/>
      <c r="AN34" s="1000"/>
      <c r="AO34" s="1000"/>
      <c r="AP34" s="1000">
        <v>124</v>
      </c>
      <c r="AQ34" s="1000"/>
      <c r="AR34" s="1000"/>
      <c r="AS34" s="1000"/>
      <c r="AT34" s="1000"/>
      <c r="AU34" s="1000">
        <v>124</v>
      </c>
      <c r="AV34" s="1000"/>
      <c r="AW34" s="1000"/>
      <c r="AX34" s="1000"/>
      <c r="AY34" s="1000"/>
      <c r="AZ34" s="1075"/>
      <c r="BA34" s="1075"/>
      <c r="BB34" s="1075"/>
      <c r="BC34" s="1075"/>
      <c r="BD34" s="1075"/>
      <c r="BE34" s="1001" t="s">
        <v>410</v>
      </c>
      <c r="BF34" s="1001"/>
      <c r="BG34" s="1001"/>
      <c r="BH34" s="1001"/>
      <c r="BI34" s="1002"/>
      <c r="BJ34" s="228"/>
      <c r="BK34" s="228"/>
      <c r="BL34" s="228"/>
      <c r="BM34" s="228"/>
      <c r="BN34" s="228"/>
      <c r="BO34" s="237"/>
      <c r="BP34" s="237"/>
      <c r="BQ34" s="234">
        <v>28</v>
      </c>
      <c r="BR34" s="235"/>
      <c r="BS34" s="1026"/>
      <c r="BT34" s="1027"/>
      <c r="BU34" s="1027"/>
      <c r="BV34" s="1027"/>
      <c r="BW34" s="1027"/>
      <c r="BX34" s="1027"/>
      <c r="BY34" s="1027"/>
      <c r="BZ34" s="1027"/>
      <c r="CA34" s="1027"/>
      <c r="CB34" s="1027"/>
      <c r="CC34" s="1027"/>
      <c r="CD34" s="1027"/>
      <c r="CE34" s="1027"/>
      <c r="CF34" s="1027"/>
      <c r="CG34" s="1048"/>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ht="26.25" customHeight="1" x14ac:dyDescent="0.15">
      <c r="A35" s="238">
        <v>8</v>
      </c>
      <c r="B35" s="1064"/>
      <c r="C35" s="1065"/>
      <c r="D35" s="1065"/>
      <c r="E35" s="1065"/>
      <c r="F35" s="1065"/>
      <c r="G35" s="1065"/>
      <c r="H35" s="1065"/>
      <c r="I35" s="1065"/>
      <c r="J35" s="1065"/>
      <c r="K35" s="1065"/>
      <c r="L35" s="1065"/>
      <c r="M35" s="1065"/>
      <c r="N35" s="1065"/>
      <c r="O35" s="1065"/>
      <c r="P35" s="1066"/>
      <c r="Q35" s="1072"/>
      <c r="R35" s="1073"/>
      <c r="S35" s="1073"/>
      <c r="T35" s="1073"/>
      <c r="U35" s="1073"/>
      <c r="V35" s="1073"/>
      <c r="W35" s="1073"/>
      <c r="X35" s="1073"/>
      <c r="Y35" s="1073"/>
      <c r="Z35" s="1073"/>
      <c r="AA35" s="1073"/>
      <c r="AB35" s="1073"/>
      <c r="AC35" s="1073"/>
      <c r="AD35" s="1073"/>
      <c r="AE35" s="1074"/>
      <c r="AF35" s="1069"/>
      <c r="AG35" s="1070"/>
      <c r="AH35" s="1070"/>
      <c r="AI35" s="1070"/>
      <c r="AJ35" s="1071"/>
      <c r="AK35" s="1009"/>
      <c r="AL35" s="1000"/>
      <c r="AM35" s="1000"/>
      <c r="AN35" s="1000"/>
      <c r="AO35" s="1000"/>
      <c r="AP35" s="1000"/>
      <c r="AQ35" s="1000"/>
      <c r="AR35" s="1000"/>
      <c r="AS35" s="1000"/>
      <c r="AT35" s="1000"/>
      <c r="AU35" s="1000"/>
      <c r="AV35" s="1000"/>
      <c r="AW35" s="1000"/>
      <c r="AX35" s="1000"/>
      <c r="AY35" s="1000"/>
      <c r="AZ35" s="1075"/>
      <c r="BA35" s="1075"/>
      <c r="BB35" s="1075"/>
      <c r="BC35" s="1075"/>
      <c r="BD35" s="1075"/>
      <c r="BE35" s="1001"/>
      <c r="BF35" s="1001"/>
      <c r="BG35" s="1001"/>
      <c r="BH35" s="1001"/>
      <c r="BI35" s="1002"/>
      <c r="BJ35" s="228"/>
      <c r="BK35" s="228"/>
      <c r="BL35" s="228"/>
      <c r="BM35" s="228"/>
      <c r="BN35" s="228"/>
      <c r="BO35" s="237"/>
      <c r="BP35" s="237"/>
      <c r="BQ35" s="234">
        <v>29</v>
      </c>
      <c r="BR35" s="235"/>
      <c r="BS35" s="1026"/>
      <c r="BT35" s="1027"/>
      <c r="BU35" s="1027"/>
      <c r="BV35" s="1027"/>
      <c r="BW35" s="1027"/>
      <c r="BX35" s="1027"/>
      <c r="BY35" s="1027"/>
      <c r="BZ35" s="1027"/>
      <c r="CA35" s="1027"/>
      <c r="CB35" s="1027"/>
      <c r="CC35" s="1027"/>
      <c r="CD35" s="1027"/>
      <c r="CE35" s="1027"/>
      <c r="CF35" s="1027"/>
      <c r="CG35" s="1048"/>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ht="26.25" customHeight="1" x14ac:dyDescent="0.15">
      <c r="A36" s="238">
        <v>9</v>
      </c>
      <c r="B36" s="1064"/>
      <c r="C36" s="1065"/>
      <c r="D36" s="1065"/>
      <c r="E36" s="1065"/>
      <c r="F36" s="1065"/>
      <c r="G36" s="1065"/>
      <c r="H36" s="1065"/>
      <c r="I36" s="1065"/>
      <c r="J36" s="1065"/>
      <c r="K36" s="1065"/>
      <c r="L36" s="1065"/>
      <c r="M36" s="1065"/>
      <c r="N36" s="1065"/>
      <c r="O36" s="1065"/>
      <c r="P36" s="1066"/>
      <c r="Q36" s="1072"/>
      <c r="R36" s="1073"/>
      <c r="S36" s="1073"/>
      <c r="T36" s="1073"/>
      <c r="U36" s="1073"/>
      <c r="V36" s="1073"/>
      <c r="W36" s="1073"/>
      <c r="X36" s="1073"/>
      <c r="Y36" s="1073"/>
      <c r="Z36" s="1073"/>
      <c r="AA36" s="1073"/>
      <c r="AB36" s="1073"/>
      <c r="AC36" s="1073"/>
      <c r="AD36" s="1073"/>
      <c r="AE36" s="1074"/>
      <c r="AF36" s="1069"/>
      <c r="AG36" s="1070"/>
      <c r="AH36" s="1070"/>
      <c r="AI36" s="1070"/>
      <c r="AJ36" s="1071"/>
      <c r="AK36" s="1009"/>
      <c r="AL36" s="1000"/>
      <c r="AM36" s="1000"/>
      <c r="AN36" s="1000"/>
      <c r="AO36" s="1000"/>
      <c r="AP36" s="1000"/>
      <c r="AQ36" s="1000"/>
      <c r="AR36" s="1000"/>
      <c r="AS36" s="1000"/>
      <c r="AT36" s="1000"/>
      <c r="AU36" s="1000"/>
      <c r="AV36" s="1000"/>
      <c r="AW36" s="1000"/>
      <c r="AX36" s="1000"/>
      <c r="AY36" s="1000"/>
      <c r="AZ36" s="1075"/>
      <c r="BA36" s="1075"/>
      <c r="BB36" s="1075"/>
      <c r="BC36" s="1075"/>
      <c r="BD36" s="1075"/>
      <c r="BE36" s="1001"/>
      <c r="BF36" s="1001"/>
      <c r="BG36" s="1001"/>
      <c r="BH36" s="1001"/>
      <c r="BI36" s="1002"/>
      <c r="BJ36" s="228"/>
      <c r="BK36" s="228"/>
      <c r="BL36" s="228"/>
      <c r="BM36" s="228"/>
      <c r="BN36" s="228"/>
      <c r="BO36" s="237"/>
      <c r="BP36" s="237"/>
      <c r="BQ36" s="234">
        <v>30</v>
      </c>
      <c r="BR36" s="235"/>
      <c r="BS36" s="1026"/>
      <c r="BT36" s="1027"/>
      <c r="BU36" s="1027"/>
      <c r="BV36" s="1027"/>
      <c r="BW36" s="1027"/>
      <c r="BX36" s="1027"/>
      <c r="BY36" s="1027"/>
      <c r="BZ36" s="1027"/>
      <c r="CA36" s="1027"/>
      <c r="CB36" s="1027"/>
      <c r="CC36" s="1027"/>
      <c r="CD36" s="1027"/>
      <c r="CE36" s="1027"/>
      <c r="CF36" s="1027"/>
      <c r="CG36" s="1048"/>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ht="26.25" customHeight="1" x14ac:dyDescent="0.15">
      <c r="A37" s="238">
        <v>10</v>
      </c>
      <c r="B37" s="1064"/>
      <c r="C37" s="1065"/>
      <c r="D37" s="1065"/>
      <c r="E37" s="1065"/>
      <c r="F37" s="1065"/>
      <c r="G37" s="1065"/>
      <c r="H37" s="1065"/>
      <c r="I37" s="1065"/>
      <c r="J37" s="1065"/>
      <c r="K37" s="1065"/>
      <c r="L37" s="1065"/>
      <c r="M37" s="1065"/>
      <c r="N37" s="1065"/>
      <c r="O37" s="1065"/>
      <c r="P37" s="1066"/>
      <c r="Q37" s="1072"/>
      <c r="R37" s="1073"/>
      <c r="S37" s="1073"/>
      <c r="T37" s="1073"/>
      <c r="U37" s="1073"/>
      <c r="V37" s="1073"/>
      <c r="W37" s="1073"/>
      <c r="X37" s="1073"/>
      <c r="Y37" s="1073"/>
      <c r="Z37" s="1073"/>
      <c r="AA37" s="1073"/>
      <c r="AB37" s="1073"/>
      <c r="AC37" s="1073"/>
      <c r="AD37" s="1073"/>
      <c r="AE37" s="1074"/>
      <c r="AF37" s="1069"/>
      <c r="AG37" s="1070"/>
      <c r="AH37" s="1070"/>
      <c r="AI37" s="1070"/>
      <c r="AJ37" s="1071"/>
      <c r="AK37" s="1009"/>
      <c r="AL37" s="1000"/>
      <c r="AM37" s="1000"/>
      <c r="AN37" s="1000"/>
      <c r="AO37" s="1000"/>
      <c r="AP37" s="1000"/>
      <c r="AQ37" s="1000"/>
      <c r="AR37" s="1000"/>
      <c r="AS37" s="1000"/>
      <c r="AT37" s="1000"/>
      <c r="AU37" s="1000"/>
      <c r="AV37" s="1000"/>
      <c r="AW37" s="1000"/>
      <c r="AX37" s="1000"/>
      <c r="AY37" s="1000"/>
      <c r="AZ37" s="1075"/>
      <c r="BA37" s="1075"/>
      <c r="BB37" s="1075"/>
      <c r="BC37" s="1075"/>
      <c r="BD37" s="1075"/>
      <c r="BE37" s="1001"/>
      <c r="BF37" s="1001"/>
      <c r="BG37" s="1001"/>
      <c r="BH37" s="1001"/>
      <c r="BI37" s="1002"/>
      <c r="BJ37" s="228"/>
      <c r="BK37" s="228"/>
      <c r="BL37" s="228"/>
      <c r="BM37" s="228"/>
      <c r="BN37" s="228"/>
      <c r="BO37" s="237"/>
      <c r="BP37" s="237"/>
      <c r="BQ37" s="234">
        <v>31</v>
      </c>
      <c r="BR37" s="235"/>
      <c r="BS37" s="1026"/>
      <c r="BT37" s="1027"/>
      <c r="BU37" s="1027"/>
      <c r="BV37" s="1027"/>
      <c r="BW37" s="1027"/>
      <c r="BX37" s="1027"/>
      <c r="BY37" s="1027"/>
      <c r="BZ37" s="1027"/>
      <c r="CA37" s="1027"/>
      <c r="CB37" s="1027"/>
      <c r="CC37" s="1027"/>
      <c r="CD37" s="1027"/>
      <c r="CE37" s="1027"/>
      <c r="CF37" s="1027"/>
      <c r="CG37" s="1048"/>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ht="26.25" customHeight="1" x14ac:dyDescent="0.15">
      <c r="A38" s="238">
        <v>11</v>
      </c>
      <c r="B38" s="1064"/>
      <c r="C38" s="1065"/>
      <c r="D38" s="1065"/>
      <c r="E38" s="1065"/>
      <c r="F38" s="1065"/>
      <c r="G38" s="1065"/>
      <c r="H38" s="1065"/>
      <c r="I38" s="1065"/>
      <c r="J38" s="1065"/>
      <c r="K38" s="1065"/>
      <c r="L38" s="1065"/>
      <c r="M38" s="1065"/>
      <c r="N38" s="1065"/>
      <c r="O38" s="1065"/>
      <c r="P38" s="1066"/>
      <c r="Q38" s="1072"/>
      <c r="R38" s="1073"/>
      <c r="S38" s="1073"/>
      <c r="T38" s="1073"/>
      <c r="U38" s="1073"/>
      <c r="V38" s="1073"/>
      <c r="W38" s="1073"/>
      <c r="X38" s="1073"/>
      <c r="Y38" s="1073"/>
      <c r="Z38" s="1073"/>
      <c r="AA38" s="1073"/>
      <c r="AB38" s="1073"/>
      <c r="AC38" s="1073"/>
      <c r="AD38" s="1073"/>
      <c r="AE38" s="1074"/>
      <c r="AF38" s="1069"/>
      <c r="AG38" s="1070"/>
      <c r="AH38" s="1070"/>
      <c r="AI38" s="1070"/>
      <c r="AJ38" s="1071"/>
      <c r="AK38" s="1009"/>
      <c r="AL38" s="1000"/>
      <c r="AM38" s="1000"/>
      <c r="AN38" s="1000"/>
      <c r="AO38" s="1000"/>
      <c r="AP38" s="1000"/>
      <c r="AQ38" s="1000"/>
      <c r="AR38" s="1000"/>
      <c r="AS38" s="1000"/>
      <c r="AT38" s="1000"/>
      <c r="AU38" s="1000"/>
      <c r="AV38" s="1000"/>
      <c r="AW38" s="1000"/>
      <c r="AX38" s="1000"/>
      <c r="AY38" s="1000"/>
      <c r="AZ38" s="1075"/>
      <c r="BA38" s="1075"/>
      <c r="BB38" s="1075"/>
      <c r="BC38" s="1075"/>
      <c r="BD38" s="1075"/>
      <c r="BE38" s="1001"/>
      <c r="BF38" s="1001"/>
      <c r="BG38" s="1001"/>
      <c r="BH38" s="1001"/>
      <c r="BI38" s="1002"/>
      <c r="BJ38" s="228"/>
      <c r="BK38" s="228"/>
      <c r="BL38" s="228"/>
      <c r="BM38" s="228"/>
      <c r="BN38" s="228"/>
      <c r="BO38" s="237"/>
      <c r="BP38" s="237"/>
      <c r="BQ38" s="234">
        <v>32</v>
      </c>
      <c r="BR38" s="235"/>
      <c r="BS38" s="1026"/>
      <c r="BT38" s="1027"/>
      <c r="BU38" s="1027"/>
      <c r="BV38" s="1027"/>
      <c r="BW38" s="1027"/>
      <c r="BX38" s="1027"/>
      <c r="BY38" s="1027"/>
      <c r="BZ38" s="1027"/>
      <c r="CA38" s="1027"/>
      <c r="CB38" s="1027"/>
      <c r="CC38" s="1027"/>
      <c r="CD38" s="1027"/>
      <c r="CE38" s="1027"/>
      <c r="CF38" s="1027"/>
      <c r="CG38" s="1048"/>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ht="26.25" customHeight="1" x14ac:dyDescent="0.15">
      <c r="A39" s="238">
        <v>12</v>
      </c>
      <c r="B39" s="1064"/>
      <c r="C39" s="1065"/>
      <c r="D39" s="1065"/>
      <c r="E39" s="1065"/>
      <c r="F39" s="1065"/>
      <c r="G39" s="1065"/>
      <c r="H39" s="1065"/>
      <c r="I39" s="1065"/>
      <c r="J39" s="1065"/>
      <c r="K39" s="1065"/>
      <c r="L39" s="1065"/>
      <c r="M39" s="1065"/>
      <c r="N39" s="1065"/>
      <c r="O39" s="1065"/>
      <c r="P39" s="1066"/>
      <c r="Q39" s="1072"/>
      <c r="R39" s="1073"/>
      <c r="S39" s="1073"/>
      <c r="T39" s="1073"/>
      <c r="U39" s="1073"/>
      <c r="V39" s="1073"/>
      <c r="W39" s="1073"/>
      <c r="X39" s="1073"/>
      <c r="Y39" s="1073"/>
      <c r="Z39" s="1073"/>
      <c r="AA39" s="1073"/>
      <c r="AB39" s="1073"/>
      <c r="AC39" s="1073"/>
      <c r="AD39" s="1073"/>
      <c r="AE39" s="1074"/>
      <c r="AF39" s="1069"/>
      <c r="AG39" s="1070"/>
      <c r="AH39" s="1070"/>
      <c r="AI39" s="1070"/>
      <c r="AJ39" s="1071"/>
      <c r="AK39" s="1009"/>
      <c r="AL39" s="1000"/>
      <c r="AM39" s="1000"/>
      <c r="AN39" s="1000"/>
      <c r="AO39" s="1000"/>
      <c r="AP39" s="1000"/>
      <c r="AQ39" s="1000"/>
      <c r="AR39" s="1000"/>
      <c r="AS39" s="1000"/>
      <c r="AT39" s="1000"/>
      <c r="AU39" s="1000"/>
      <c r="AV39" s="1000"/>
      <c r="AW39" s="1000"/>
      <c r="AX39" s="1000"/>
      <c r="AY39" s="1000"/>
      <c r="AZ39" s="1075"/>
      <c r="BA39" s="1075"/>
      <c r="BB39" s="1075"/>
      <c r="BC39" s="1075"/>
      <c r="BD39" s="1075"/>
      <c r="BE39" s="1001"/>
      <c r="BF39" s="1001"/>
      <c r="BG39" s="1001"/>
      <c r="BH39" s="1001"/>
      <c r="BI39" s="1002"/>
      <c r="BJ39" s="228"/>
      <c r="BK39" s="228"/>
      <c r="BL39" s="228"/>
      <c r="BM39" s="228"/>
      <c r="BN39" s="228"/>
      <c r="BO39" s="237"/>
      <c r="BP39" s="237"/>
      <c r="BQ39" s="234">
        <v>33</v>
      </c>
      <c r="BR39" s="235"/>
      <c r="BS39" s="1026"/>
      <c r="BT39" s="1027"/>
      <c r="BU39" s="1027"/>
      <c r="BV39" s="1027"/>
      <c r="BW39" s="1027"/>
      <c r="BX39" s="1027"/>
      <c r="BY39" s="1027"/>
      <c r="BZ39" s="1027"/>
      <c r="CA39" s="1027"/>
      <c r="CB39" s="1027"/>
      <c r="CC39" s="1027"/>
      <c r="CD39" s="1027"/>
      <c r="CE39" s="1027"/>
      <c r="CF39" s="1027"/>
      <c r="CG39" s="1048"/>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ht="26.25" customHeight="1" x14ac:dyDescent="0.15">
      <c r="A40" s="234">
        <v>13</v>
      </c>
      <c r="B40" s="1064"/>
      <c r="C40" s="1065"/>
      <c r="D40" s="1065"/>
      <c r="E40" s="1065"/>
      <c r="F40" s="1065"/>
      <c r="G40" s="1065"/>
      <c r="H40" s="1065"/>
      <c r="I40" s="1065"/>
      <c r="J40" s="1065"/>
      <c r="K40" s="1065"/>
      <c r="L40" s="1065"/>
      <c r="M40" s="1065"/>
      <c r="N40" s="1065"/>
      <c r="O40" s="1065"/>
      <c r="P40" s="1066"/>
      <c r="Q40" s="1072"/>
      <c r="R40" s="1073"/>
      <c r="S40" s="1073"/>
      <c r="T40" s="1073"/>
      <c r="U40" s="1073"/>
      <c r="V40" s="1073"/>
      <c r="W40" s="1073"/>
      <c r="X40" s="1073"/>
      <c r="Y40" s="1073"/>
      <c r="Z40" s="1073"/>
      <c r="AA40" s="1073"/>
      <c r="AB40" s="1073"/>
      <c r="AC40" s="1073"/>
      <c r="AD40" s="1073"/>
      <c r="AE40" s="1074"/>
      <c r="AF40" s="1069"/>
      <c r="AG40" s="1070"/>
      <c r="AH40" s="1070"/>
      <c r="AI40" s="1070"/>
      <c r="AJ40" s="1071"/>
      <c r="AK40" s="1009"/>
      <c r="AL40" s="1000"/>
      <c r="AM40" s="1000"/>
      <c r="AN40" s="1000"/>
      <c r="AO40" s="1000"/>
      <c r="AP40" s="1000"/>
      <c r="AQ40" s="1000"/>
      <c r="AR40" s="1000"/>
      <c r="AS40" s="1000"/>
      <c r="AT40" s="1000"/>
      <c r="AU40" s="1000"/>
      <c r="AV40" s="1000"/>
      <c r="AW40" s="1000"/>
      <c r="AX40" s="1000"/>
      <c r="AY40" s="1000"/>
      <c r="AZ40" s="1075"/>
      <c r="BA40" s="1075"/>
      <c r="BB40" s="1075"/>
      <c r="BC40" s="1075"/>
      <c r="BD40" s="1075"/>
      <c r="BE40" s="1001"/>
      <c r="BF40" s="1001"/>
      <c r="BG40" s="1001"/>
      <c r="BH40" s="1001"/>
      <c r="BI40" s="1002"/>
      <c r="BJ40" s="228"/>
      <c r="BK40" s="228"/>
      <c r="BL40" s="228"/>
      <c r="BM40" s="228"/>
      <c r="BN40" s="228"/>
      <c r="BO40" s="237"/>
      <c r="BP40" s="237"/>
      <c r="BQ40" s="234">
        <v>34</v>
      </c>
      <c r="BR40" s="235"/>
      <c r="BS40" s="1026"/>
      <c r="BT40" s="1027"/>
      <c r="BU40" s="1027"/>
      <c r="BV40" s="1027"/>
      <c r="BW40" s="1027"/>
      <c r="BX40" s="1027"/>
      <c r="BY40" s="1027"/>
      <c r="BZ40" s="1027"/>
      <c r="CA40" s="1027"/>
      <c r="CB40" s="1027"/>
      <c r="CC40" s="1027"/>
      <c r="CD40" s="1027"/>
      <c r="CE40" s="1027"/>
      <c r="CF40" s="1027"/>
      <c r="CG40" s="1048"/>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ht="26.25" customHeight="1" x14ac:dyDescent="0.15">
      <c r="A41" s="234">
        <v>14</v>
      </c>
      <c r="B41" s="1064"/>
      <c r="C41" s="1065"/>
      <c r="D41" s="1065"/>
      <c r="E41" s="1065"/>
      <c r="F41" s="1065"/>
      <c r="G41" s="1065"/>
      <c r="H41" s="1065"/>
      <c r="I41" s="1065"/>
      <c r="J41" s="1065"/>
      <c r="K41" s="1065"/>
      <c r="L41" s="1065"/>
      <c r="M41" s="1065"/>
      <c r="N41" s="1065"/>
      <c r="O41" s="1065"/>
      <c r="P41" s="1066"/>
      <c r="Q41" s="1072"/>
      <c r="R41" s="1073"/>
      <c r="S41" s="1073"/>
      <c r="T41" s="1073"/>
      <c r="U41" s="1073"/>
      <c r="V41" s="1073"/>
      <c r="W41" s="1073"/>
      <c r="X41" s="1073"/>
      <c r="Y41" s="1073"/>
      <c r="Z41" s="1073"/>
      <c r="AA41" s="1073"/>
      <c r="AB41" s="1073"/>
      <c r="AC41" s="1073"/>
      <c r="AD41" s="1073"/>
      <c r="AE41" s="1074"/>
      <c r="AF41" s="1069"/>
      <c r="AG41" s="1070"/>
      <c r="AH41" s="1070"/>
      <c r="AI41" s="1070"/>
      <c r="AJ41" s="1071"/>
      <c r="AK41" s="1009"/>
      <c r="AL41" s="1000"/>
      <c r="AM41" s="1000"/>
      <c r="AN41" s="1000"/>
      <c r="AO41" s="1000"/>
      <c r="AP41" s="1000"/>
      <c r="AQ41" s="1000"/>
      <c r="AR41" s="1000"/>
      <c r="AS41" s="1000"/>
      <c r="AT41" s="1000"/>
      <c r="AU41" s="1000"/>
      <c r="AV41" s="1000"/>
      <c r="AW41" s="1000"/>
      <c r="AX41" s="1000"/>
      <c r="AY41" s="1000"/>
      <c r="AZ41" s="1075"/>
      <c r="BA41" s="1075"/>
      <c r="BB41" s="1075"/>
      <c r="BC41" s="1075"/>
      <c r="BD41" s="1075"/>
      <c r="BE41" s="1001"/>
      <c r="BF41" s="1001"/>
      <c r="BG41" s="1001"/>
      <c r="BH41" s="1001"/>
      <c r="BI41" s="1002"/>
      <c r="BJ41" s="228"/>
      <c r="BK41" s="228"/>
      <c r="BL41" s="228"/>
      <c r="BM41" s="228"/>
      <c r="BN41" s="228"/>
      <c r="BO41" s="237"/>
      <c r="BP41" s="237"/>
      <c r="BQ41" s="234">
        <v>35</v>
      </c>
      <c r="BR41" s="235"/>
      <c r="BS41" s="1026"/>
      <c r="BT41" s="1027"/>
      <c r="BU41" s="1027"/>
      <c r="BV41" s="1027"/>
      <c r="BW41" s="1027"/>
      <c r="BX41" s="1027"/>
      <c r="BY41" s="1027"/>
      <c r="BZ41" s="1027"/>
      <c r="CA41" s="1027"/>
      <c r="CB41" s="1027"/>
      <c r="CC41" s="1027"/>
      <c r="CD41" s="1027"/>
      <c r="CE41" s="1027"/>
      <c r="CF41" s="1027"/>
      <c r="CG41" s="1048"/>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ht="26.25" customHeight="1" x14ac:dyDescent="0.15">
      <c r="A42" s="234">
        <v>15</v>
      </c>
      <c r="B42" s="1064"/>
      <c r="C42" s="1065"/>
      <c r="D42" s="1065"/>
      <c r="E42" s="1065"/>
      <c r="F42" s="1065"/>
      <c r="G42" s="1065"/>
      <c r="H42" s="1065"/>
      <c r="I42" s="1065"/>
      <c r="J42" s="1065"/>
      <c r="K42" s="1065"/>
      <c r="L42" s="1065"/>
      <c r="M42" s="1065"/>
      <c r="N42" s="1065"/>
      <c r="O42" s="1065"/>
      <c r="P42" s="1066"/>
      <c r="Q42" s="1072"/>
      <c r="R42" s="1073"/>
      <c r="S42" s="1073"/>
      <c r="T42" s="1073"/>
      <c r="U42" s="1073"/>
      <c r="V42" s="1073"/>
      <c r="W42" s="1073"/>
      <c r="X42" s="1073"/>
      <c r="Y42" s="1073"/>
      <c r="Z42" s="1073"/>
      <c r="AA42" s="1073"/>
      <c r="AB42" s="1073"/>
      <c r="AC42" s="1073"/>
      <c r="AD42" s="1073"/>
      <c r="AE42" s="1074"/>
      <c r="AF42" s="1069"/>
      <c r="AG42" s="1070"/>
      <c r="AH42" s="1070"/>
      <c r="AI42" s="1070"/>
      <c r="AJ42" s="1071"/>
      <c r="AK42" s="1009"/>
      <c r="AL42" s="1000"/>
      <c r="AM42" s="1000"/>
      <c r="AN42" s="1000"/>
      <c r="AO42" s="1000"/>
      <c r="AP42" s="1000"/>
      <c r="AQ42" s="1000"/>
      <c r="AR42" s="1000"/>
      <c r="AS42" s="1000"/>
      <c r="AT42" s="1000"/>
      <c r="AU42" s="1000"/>
      <c r="AV42" s="1000"/>
      <c r="AW42" s="1000"/>
      <c r="AX42" s="1000"/>
      <c r="AY42" s="1000"/>
      <c r="AZ42" s="1075"/>
      <c r="BA42" s="1075"/>
      <c r="BB42" s="1075"/>
      <c r="BC42" s="1075"/>
      <c r="BD42" s="1075"/>
      <c r="BE42" s="1001"/>
      <c r="BF42" s="1001"/>
      <c r="BG42" s="1001"/>
      <c r="BH42" s="1001"/>
      <c r="BI42" s="1002"/>
      <c r="BJ42" s="228"/>
      <c r="BK42" s="228"/>
      <c r="BL42" s="228"/>
      <c r="BM42" s="228"/>
      <c r="BN42" s="228"/>
      <c r="BO42" s="237"/>
      <c r="BP42" s="237"/>
      <c r="BQ42" s="234">
        <v>36</v>
      </c>
      <c r="BR42" s="235"/>
      <c r="BS42" s="1026"/>
      <c r="BT42" s="1027"/>
      <c r="BU42" s="1027"/>
      <c r="BV42" s="1027"/>
      <c r="BW42" s="1027"/>
      <c r="BX42" s="1027"/>
      <c r="BY42" s="1027"/>
      <c r="BZ42" s="1027"/>
      <c r="CA42" s="1027"/>
      <c r="CB42" s="1027"/>
      <c r="CC42" s="1027"/>
      <c r="CD42" s="1027"/>
      <c r="CE42" s="1027"/>
      <c r="CF42" s="1027"/>
      <c r="CG42" s="1048"/>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ht="26.25" customHeight="1" x14ac:dyDescent="0.15">
      <c r="A43" s="234">
        <v>16</v>
      </c>
      <c r="B43" s="1064"/>
      <c r="C43" s="1065"/>
      <c r="D43" s="1065"/>
      <c r="E43" s="1065"/>
      <c r="F43" s="1065"/>
      <c r="G43" s="1065"/>
      <c r="H43" s="1065"/>
      <c r="I43" s="1065"/>
      <c r="J43" s="1065"/>
      <c r="K43" s="1065"/>
      <c r="L43" s="1065"/>
      <c r="M43" s="1065"/>
      <c r="N43" s="1065"/>
      <c r="O43" s="1065"/>
      <c r="P43" s="1066"/>
      <c r="Q43" s="1072"/>
      <c r="R43" s="1073"/>
      <c r="S43" s="1073"/>
      <c r="T43" s="1073"/>
      <c r="U43" s="1073"/>
      <c r="V43" s="1073"/>
      <c r="W43" s="1073"/>
      <c r="X43" s="1073"/>
      <c r="Y43" s="1073"/>
      <c r="Z43" s="1073"/>
      <c r="AA43" s="1073"/>
      <c r="AB43" s="1073"/>
      <c r="AC43" s="1073"/>
      <c r="AD43" s="1073"/>
      <c r="AE43" s="1074"/>
      <c r="AF43" s="1069"/>
      <c r="AG43" s="1070"/>
      <c r="AH43" s="1070"/>
      <c r="AI43" s="1070"/>
      <c r="AJ43" s="1071"/>
      <c r="AK43" s="1009"/>
      <c r="AL43" s="1000"/>
      <c r="AM43" s="1000"/>
      <c r="AN43" s="1000"/>
      <c r="AO43" s="1000"/>
      <c r="AP43" s="1000"/>
      <c r="AQ43" s="1000"/>
      <c r="AR43" s="1000"/>
      <c r="AS43" s="1000"/>
      <c r="AT43" s="1000"/>
      <c r="AU43" s="1000"/>
      <c r="AV43" s="1000"/>
      <c r="AW43" s="1000"/>
      <c r="AX43" s="1000"/>
      <c r="AY43" s="1000"/>
      <c r="AZ43" s="1075"/>
      <c r="BA43" s="1075"/>
      <c r="BB43" s="1075"/>
      <c r="BC43" s="1075"/>
      <c r="BD43" s="1075"/>
      <c r="BE43" s="1001"/>
      <c r="BF43" s="1001"/>
      <c r="BG43" s="1001"/>
      <c r="BH43" s="1001"/>
      <c r="BI43" s="1002"/>
      <c r="BJ43" s="228"/>
      <c r="BK43" s="228"/>
      <c r="BL43" s="228"/>
      <c r="BM43" s="228"/>
      <c r="BN43" s="228"/>
      <c r="BO43" s="237"/>
      <c r="BP43" s="237"/>
      <c r="BQ43" s="234">
        <v>37</v>
      </c>
      <c r="BR43" s="235"/>
      <c r="BS43" s="1026"/>
      <c r="BT43" s="1027"/>
      <c r="BU43" s="1027"/>
      <c r="BV43" s="1027"/>
      <c r="BW43" s="1027"/>
      <c r="BX43" s="1027"/>
      <c r="BY43" s="1027"/>
      <c r="BZ43" s="1027"/>
      <c r="CA43" s="1027"/>
      <c r="CB43" s="1027"/>
      <c r="CC43" s="1027"/>
      <c r="CD43" s="1027"/>
      <c r="CE43" s="1027"/>
      <c r="CF43" s="1027"/>
      <c r="CG43" s="1048"/>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ht="26.25" customHeight="1" x14ac:dyDescent="0.15">
      <c r="A44" s="234">
        <v>17</v>
      </c>
      <c r="B44" s="1064"/>
      <c r="C44" s="1065"/>
      <c r="D44" s="1065"/>
      <c r="E44" s="1065"/>
      <c r="F44" s="1065"/>
      <c r="G44" s="1065"/>
      <c r="H44" s="1065"/>
      <c r="I44" s="1065"/>
      <c r="J44" s="1065"/>
      <c r="K44" s="1065"/>
      <c r="L44" s="1065"/>
      <c r="M44" s="1065"/>
      <c r="N44" s="1065"/>
      <c r="O44" s="1065"/>
      <c r="P44" s="1066"/>
      <c r="Q44" s="1072"/>
      <c r="R44" s="1073"/>
      <c r="S44" s="1073"/>
      <c r="T44" s="1073"/>
      <c r="U44" s="1073"/>
      <c r="V44" s="1073"/>
      <c r="W44" s="1073"/>
      <c r="X44" s="1073"/>
      <c r="Y44" s="1073"/>
      <c r="Z44" s="1073"/>
      <c r="AA44" s="1073"/>
      <c r="AB44" s="1073"/>
      <c r="AC44" s="1073"/>
      <c r="AD44" s="1073"/>
      <c r="AE44" s="1074"/>
      <c r="AF44" s="1069"/>
      <c r="AG44" s="1070"/>
      <c r="AH44" s="1070"/>
      <c r="AI44" s="1070"/>
      <c r="AJ44" s="1071"/>
      <c r="AK44" s="1009"/>
      <c r="AL44" s="1000"/>
      <c r="AM44" s="1000"/>
      <c r="AN44" s="1000"/>
      <c r="AO44" s="1000"/>
      <c r="AP44" s="1000"/>
      <c r="AQ44" s="1000"/>
      <c r="AR44" s="1000"/>
      <c r="AS44" s="1000"/>
      <c r="AT44" s="1000"/>
      <c r="AU44" s="1000"/>
      <c r="AV44" s="1000"/>
      <c r="AW44" s="1000"/>
      <c r="AX44" s="1000"/>
      <c r="AY44" s="1000"/>
      <c r="AZ44" s="1075"/>
      <c r="BA44" s="1075"/>
      <c r="BB44" s="1075"/>
      <c r="BC44" s="1075"/>
      <c r="BD44" s="1075"/>
      <c r="BE44" s="1001"/>
      <c r="BF44" s="1001"/>
      <c r="BG44" s="1001"/>
      <c r="BH44" s="1001"/>
      <c r="BI44" s="1002"/>
      <c r="BJ44" s="228"/>
      <c r="BK44" s="228"/>
      <c r="BL44" s="228"/>
      <c r="BM44" s="228"/>
      <c r="BN44" s="228"/>
      <c r="BO44" s="237"/>
      <c r="BP44" s="237"/>
      <c r="BQ44" s="234">
        <v>38</v>
      </c>
      <c r="BR44" s="235"/>
      <c r="BS44" s="1026"/>
      <c r="BT44" s="1027"/>
      <c r="BU44" s="1027"/>
      <c r="BV44" s="1027"/>
      <c r="BW44" s="1027"/>
      <c r="BX44" s="1027"/>
      <c r="BY44" s="1027"/>
      <c r="BZ44" s="1027"/>
      <c r="CA44" s="1027"/>
      <c r="CB44" s="1027"/>
      <c r="CC44" s="1027"/>
      <c r="CD44" s="1027"/>
      <c r="CE44" s="1027"/>
      <c r="CF44" s="1027"/>
      <c r="CG44" s="1048"/>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ht="26.25" customHeight="1" x14ac:dyDescent="0.15">
      <c r="A45" s="234">
        <v>18</v>
      </c>
      <c r="B45" s="1064"/>
      <c r="C45" s="1065"/>
      <c r="D45" s="1065"/>
      <c r="E45" s="1065"/>
      <c r="F45" s="1065"/>
      <c r="G45" s="1065"/>
      <c r="H45" s="1065"/>
      <c r="I45" s="1065"/>
      <c r="J45" s="1065"/>
      <c r="K45" s="1065"/>
      <c r="L45" s="1065"/>
      <c r="M45" s="1065"/>
      <c r="N45" s="1065"/>
      <c r="O45" s="1065"/>
      <c r="P45" s="1066"/>
      <c r="Q45" s="1072"/>
      <c r="R45" s="1073"/>
      <c r="S45" s="1073"/>
      <c r="T45" s="1073"/>
      <c r="U45" s="1073"/>
      <c r="V45" s="1073"/>
      <c r="W45" s="1073"/>
      <c r="X45" s="1073"/>
      <c r="Y45" s="1073"/>
      <c r="Z45" s="1073"/>
      <c r="AA45" s="1073"/>
      <c r="AB45" s="1073"/>
      <c r="AC45" s="1073"/>
      <c r="AD45" s="1073"/>
      <c r="AE45" s="1074"/>
      <c r="AF45" s="1069"/>
      <c r="AG45" s="1070"/>
      <c r="AH45" s="1070"/>
      <c r="AI45" s="1070"/>
      <c r="AJ45" s="1071"/>
      <c r="AK45" s="1009"/>
      <c r="AL45" s="1000"/>
      <c r="AM45" s="1000"/>
      <c r="AN45" s="1000"/>
      <c r="AO45" s="1000"/>
      <c r="AP45" s="1000"/>
      <c r="AQ45" s="1000"/>
      <c r="AR45" s="1000"/>
      <c r="AS45" s="1000"/>
      <c r="AT45" s="1000"/>
      <c r="AU45" s="1000"/>
      <c r="AV45" s="1000"/>
      <c r="AW45" s="1000"/>
      <c r="AX45" s="1000"/>
      <c r="AY45" s="1000"/>
      <c r="AZ45" s="1075"/>
      <c r="BA45" s="1075"/>
      <c r="BB45" s="1075"/>
      <c r="BC45" s="1075"/>
      <c r="BD45" s="1075"/>
      <c r="BE45" s="1001"/>
      <c r="BF45" s="1001"/>
      <c r="BG45" s="1001"/>
      <c r="BH45" s="1001"/>
      <c r="BI45" s="1002"/>
      <c r="BJ45" s="228"/>
      <c r="BK45" s="228"/>
      <c r="BL45" s="228"/>
      <c r="BM45" s="228"/>
      <c r="BN45" s="228"/>
      <c r="BO45" s="237"/>
      <c r="BP45" s="237"/>
      <c r="BQ45" s="234">
        <v>39</v>
      </c>
      <c r="BR45" s="235"/>
      <c r="BS45" s="1026"/>
      <c r="BT45" s="1027"/>
      <c r="BU45" s="1027"/>
      <c r="BV45" s="1027"/>
      <c r="BW45" s="1027"/>
      <c r="BX45" s="1027"/>
      <c r="BY45" s="1027"/>
      <c r="BZ45" s="1027"/>
      <c r="CA45" s="1027"/>
      <c r="CB45" s="1027"/>
      <c r="CC45" s="1027"/>
      <c r="CD45" s="1027"/>
      <c r="CE45" s="1027"/>
      <c r="CF45" s="1027"/>
      <c r="CG45" s="1048"/>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ht="26.25" customHeight="1" x14ac:dyDescent="0.15">
      <c r="A46" s="234">
        <v>19</v>
      </c>
      <c r="B46" s="1064"/>
      <c r="C46" s="1065"/>
      <c r="D46" s="1065"/>
      <c r="E46" s="1065"/>
      <c r="F46" s="1065"/>
      <c r="G46" s="1065"/>
      <c r="H46" s="1065"/>
      <c r="I46" s="1065"/>
      <c r="J46" s="1065"/>
      <c r="K46" s="1065"/>
      <c r="L46" s="1065"/>
      <c r="M46" s="1065"/>
      <c r="N46" s="1065"/>
      <c r="O46" s="1065"/>
      <c r="P46" s="1066"/>
      <c r="Q46" s="1072"/>
      <c r="R46" s="1073"/>
      <c r="S46" s="1073"/>
      <c r="T46" s="1073"/>
      <c r="U46" s="1073"/>
      <c r="V46" s="1073"/>
      <c r="W46" s="1073"/>
      <c r="X46" s="1073"/>
      <c r="Y46" s="1073"/>
      <c r="Z46" s="1073"/>
      <c r="AA46" s="1073"/>
      <c r="AB46" s="1073"/>
      <c r="AC46" s="1073"/>
      <c r="AD46" s="1073"/>
      <c r="AE46" s="1074"/>
      <c r="AF46" s="1069"/>
      <c r="AG46" s="1070"/>
      <c r="AH46" s="1070"/>
      <c r="AI46" s="1070"/>
      <c r="AJ46" s="1071"/>
      <c r="AK46" s="1009"/>
      <c r="AL46" s="1000"/>
      <c r="AM46" s="1000"/>
      <c r="AN46" s="1000"/>
      <c r="AO46" s="1000"/>
      <c r="AP46" s="1000"/>
      <c r="AQ46" s="1000"/>
      <c r="AR46" s="1000"/>
      <c r="AS46" s="1000"/>
      <c r="AT46" s="1000"/>
      <c r="AU46" s="1000"/>
      <c r="AV46" s="1000"/>
      <c r="AW46" s="1000"/>
      <c r="AX46" s="1000"/>
      <c r="AY46" s="1000"/>
      <c r="AZ46" s="1075"/>
      <c r="BA46" s="1075"/>
      <c r="BB46" s="1075"/>
      <c r="BC46" s="1075"/>
      <c r="BD46" s="1075"/>
      <c r="BE46" s="1001"/>
      <c r="BF46" s="1001"/>
      <c r="BG46" s="1001"/>
      <c r="BH46" s="1001"/>
      <c r="BI46" s="1002"/>
      <c r="BJ46" s="228"/>
      <c r="BK46" s="228"/>
      <c r="BL46" s="228"/>
      <c r="BM46" s="228"/>
      <c r="BN46" s="228"/>
      <c r="BO46" s="237"/>
      <c r="BP46" s="237"/>
      <c r="BQ46" s="234">
        <v>40</v>
      </c>
      <c r="BR46" s="235"/>
      <c r="BS46" s="1026"/>
      <c r="BT46" s="1027"/>
      <c r="BU46" s="1027"/>
      <c r="BV46" s="1027"/>
      <c r="BW46" s="1027"/>
      <c r="BX46" s="1027"/>
      <c r="BY46" s="1027"/>
      <c r="BZ46" s="1027"/>
      <c r="CA46" s="1027"/>
      <c r="CB46" s="1027"/>
      <c r="CC46" s="1027"/>
      <c r="CD46" s="1027"/>
      <c r="CE46" s="1027"/>
      <c r="CF46" s="1027"/>
      <c r="CG46" s="1048"/>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ht="26.25" customHeight="1" x14ac:dyDescent="0.15">
      <c r="A47" s="234">
        <v>20</v>
      </c>
      <c r="B47" s="1064"/>
      <c r="C47" s="1065"/>
      <c r="D47" s="1065"/>
      <c r="E47" s="1065"/>
      <c r="F47" s="1065"/>
      <c r="G47" s="1065"/>
      <c r="H47" s="1065"/>
      <c r="I47" s="1065"/>
      <c r="J47" s="1065"/>
      <c r="K47" s="1065"/>
      <c r="L47" s="1065"/>
      <c r="M47" s="1065"/>
      <c r="N47" s="1065"/>
      <c r="O47" s="1065"/>
      <c r="P47" s="1066"/>
      <c r="Q47" s="1072"/>
      <c r="R47" s="1073"/>
      <c r="S47" s="1073"/>
      <c r="T47" s="1073"/>
      <c r="U47" s="1073"/>
      <c r="V47" s="1073"/>
      <c r="W47" s="1073"/>
      <c r="X47" s="1073"/>
      <c r="Y47" s="1073"/>
      <c r="Z47" s="1073"/>
      <c r="AA47" s="1073"/>
      <c r="AB47" s="1073"/>
      <c r="AC47" s="1073"/>
      <c r="AD47" s="1073"/>
      <c r="AE47" s="1074"/>
      <c r="AF47" s="1069"/>
      <c r="AG47" s="1070"/>
      <c r="AH47" s="1070"/>
      <c r="AI47" s="1070"/>
      <c r="AJ47" s="1071"/>
      <c r="AK47" s="1009"/>
      <c r="AL47" s="1000"/>
      <c r="AM47" s="1000"/>
      <c r="AN47" s="1000"/>
      <c r="AO47" s="1000"/>
      <c r="AP47" s="1000"/>
      <c r="AQ47" s="1000"/>
      <c r="AR47" s="1000"/>
      <c r="AS47" s="1000"/>
      <c r="AT47" s="1000"/>
      <c r="AU47" s="1000"/>
      <c r="AV47" s="1000"/>
      <c r="AW47" s="1000"/>
      <c r="AX47" s="1000"/>
      <c r="AY47" s="1000"/>
      <c r="AZ47" s="1075"/>
      <c r="BA47" s="1075"/>
      <c r="BB47" s="1075"/>
      <c r="BC47" s="1075"/>
      <c r="BD47" s="1075"/>
      <c r="BE47" s="1001"/>
      <c r="BF47" s="1001"/>
      <c r="BG47" s="1001"/>
      <c r="BH47" s="1001"/>
      <c r="BI47" s="1002"/>
      <c r="BJ47" s="228"/>
      <c r="BK47" s="228"/>
      <c r="BL47" s="228"/>
      <c r="BM47" s="228"/>
      <c r="BN47" s="228"/>
      <c r="BO47" s="237"/>
      <c r="BP47" s="237"/>
      <c r="BQ47" s="234">
        <v>41</v>
      </c>
      <c r="BR47" s="235"/>
      <c r="BS47" s="1026"/>
      <c r="BT47" s="1027"/>
      <c r="BU47" s="1027"/>
      <c r="BV47" s="1027"/>
      <c r="BW47" s="1027"/>
      <c r="BX47" s="1027"/>
      <c r="BY47" s="1027"/>
      <c r="BZ47" s="1027"/>
      <c r="CA47" s="1027"/>
      <c r="CB47" s="1027"/>
      <c r="CC47" s="1027"/>
      <c r="CD47" s="1027"/>
      <c r="CE47" s="1027"/>
      <c r="CF47" s="1027"/>
      <c r="CG47" s="1048"/>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ht="26.25" customHeight="1" x14ac:dyDescent="0.15">
      <c r="A48" s="234">
        <v>21</v>
      </c>
      <c r="B48" s="1064"/>
      <c r="C48" s="1065"/>
      <c r="D48" s="1065"/>
      <c r="E48" s="1065"/>
      <c r="F48" s="1065"/>
      <c r="G48" s="1065"/>
      <c r="H48" s="1065"/>
      <c r="I48" s="1065"/>
      <c r="J48" s="1065"/>
      <c r="K48" s="1065"/>
      <c r="L48" s="1065"/>
      <c r="M48" s="1065"/>
      <c r="N48" s="1065"/>
      <c r="O48" s="1065"/>
      <c r="P48" s="1066"/>
      <c r="Q48" s="1072"/>
      <c r="R48" s="1073"/>
      <c r="S48" s="1073"/>
      <c r="T48" s="1073"/>
      <c r="U48" s="1073"/>
      <c r="V48" s="1073"/>
      <c r="W48" s="1073"/>
      <c r="X48" s="1073"/>
      <c r="Y48" s="1073"/>
      <c r="Z48" s="1073"/>
      <c r="AA48" s="1073"/>
      <c r="AB48" s="1073"/>
      <c r="AC48" s="1073"/>
      <c r="AD48" s="1073"/>
      <c r="AE48" s="1074"/>
      <c r="AF48" s="1069"/>
      <c r="AG48" s="1070"/>
      <c r="AH48" s="1070"/>
      <c r="AI48" s="1070"/>
      <c r="AJ48" s="1071"/>
      <c r="AK48" s="1009"/>
      <c r="AL48" s="1000"/>
      <c r="AM48" s="1000"/>
      <c r="AN48" s="1000"/>
      <c r="AO48" s="1000"/>
      <c r="AP48" s="1000"/>
      <c r="AQ48" s="1000"/>
      <c r="AR48" s="1000"/>
      <c r="AS48" s="1000"/>
      <c r="AT48" s="1000"/>
      <c r="AU48" s="1000"/>
      <c r="AV48" s="1000"/>
      <c r="AW48" s="1000"/>
      <c r="AX48" s="1000"/>
      <c r="AY48" s="1000"/>
      <c r="AZ48" s="1075"/>
      <c r="BA48" s="1075"/>
      <c r="BB48" s="1075"/>
      <c r="BC48" s="1075"/>
      <c r="BD48" s="1075"/>
      <c r="BE48" s="1001"/>
      <c r="BF48" s="1001"/>
      <c r="BG48" s="1001"/>
      <c r="BH48" s="1001"/>
      <c r="BI48" s="1002"/>
      <c r="BJ48" s="228"/>
      <c r="BK48" s="228"/>
      <c r="BL48" s="228"/>
      <c r="BM48" s="228"/>
      <c r="BN48" s="228"/>
      <c r="BO48" s="237"/>
      <c r="BP48" s="237"/>
      <c r="BQ48" s="234">
        <v>42</v>
      </c>
      <c r="BR48" s="235"/>
      <c r="BS48" s="1026"/>
      <c r="BT48" s="1027"/>
      <c r="BU48" s="1027"/>
      <c r="BV48" s="1027"/>
      <c r="BW48" s="1027"/>
      <c r="BX48" s="1027"/>
      <c r="BY48" s="1027"/>
      <c r="BZ48" s="1027"/>
      <c r="CA48" s="1027"/>
      <c r="CB48" s="1027"/>
      <c r="CC48" s="1027"/>
      <c r="CD48" s="1027"/>
      <c r="CE48" s="1027"/>
      <c r="CF48" s="1027"/>
      <c r="CG48" s="1048"/>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ht="26.25" customHeight="1" x14ac:dyDescent="0.15">
      <c r="A49" s="234">
        <v>22</v>
      </c>
      <c r="B49" s="1064"/>
      <c r="C49" s="1065"/>
      <c r="D49" s="1065"/>
      <c r="E49" s="1065"/>
      <c r="F49" s="1065"/>
      <c r="G49" s="1065"/>
      <c r="H49" s="1065"/>
      <c r="I49" s="1065"/>
      <c r="J49" s="1065"/>
      <c r="K49" s="1065"/>
      <c r="L49" s="1065"/>
      <c r="M49" s="1065"/>
      <c r="N49" s="1065"/>
      <c r="O49" s="1065"/>
      <c r="P49" s="1066"/>
      <c r="Q49" s="1072"/>
      <c r="R49" s="1073"/>
      <c r="S49" s="1073"/>
      <c r="T49" s="1073"/>
      <c r="U49" s="1073"/>
      <c r="V49" s="1073"/>
      <c r="W49" s="1073"/>
      <c r="X49" s="1073"/>
      <c r="Y49" s="1073"/>
      <c r="Z49" s="1073"/>
      <c r="AA49" s="1073"/>
      <c r="AB49" s="1073"/>
      <c r="AC49" s="1073"/>
      <c r="AD49" s="1073"/>
      <c r="AE49" s="1074"/>
      <c r="AF49" s="1069"/>
      <c r="AG49" s="1070"/>
      <c r="AH49" s="1070"/>
      <c r="AI49" s="1070"/>
      <c r="AJ49" s="1071"/>
      <c r="AK49" s="1009"/>
      <c r="AL49" s="1000"/>
      <c r="AM49" s="1000"/>
      <c r="AN49" s="1000"/>
      <c r="AO49" s="1000"/>
      <c r="AP49" s="1000"/>
      <c r="AQ49" s="1000"/>
      <c r="AR49" s="1000"/>
      <c r="AS49" s="1000"/>
      <c r="AT49" s="1000"/>
      <c r="AU49" s="1000"/>
      <c r="AV49" s="1000"/>
      <c r="AW49" s="1000"/>
      <c r="AX49" s="1000"/>
      <c r="AY49" s="1000"/>
      <c r="AZ49" s="1075"/>
      <c r="BA49" s="1075"/>
      <c r="BB49" s="1075"/>
      <c r="BC49" s="1075"/>
      <c r="BD49" s="1075"/>
      <c r="BE49" s="1001"/>
      <c r="BF49" s="1001"/>
      <c r="BG49" s="1001"/>
      <c r="BH49" s="1001"/>
      <c r="BI49" s="1002"/>
      <c r="BJ49" s="228"/>
      <c r="BK49" s="228"/>
      <c r="BL49" s="228"/>
      <c r="BM49" s="228"/>
      <c r="BN49" s="228"/>
      <c r="BO49" s="237"/>
      <c r="BP49" s="237"/>
      <c r="BQ49" s="234">
        <v>43</v>
      </c>
      <c r="BR49" s="235"/>
      <c r="BS49" s="1026"/>
      <c r="BT49" s="1027"/>
      <c r="BU49" s="1027"/>
      <c r="BV49" s="1027"/>
      <c r="BW49" s="1027"/>
      <c r="BX49" s="1027"/>
      <c r="BY49" s="1027"/>
      <c r="BZ49" s="1027"/>
      <c r="CA49" s="1027"/>
      <c r="CB49" s="1027"/>
      <c r="CC49" s="1027"/>
      <c r="CD49" s="1027"/>
      <c r="CE49" s="1027"/>
      <c r="CF49" s="1027"/>
      <c r="CG49" s="1048"/>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ht="26.25" customHeight="1" x14ac:dyDescent="0.15">
      <c r="A50" s="234">
        <v>23</v>
      </c>
      <c r="B50" s="1064"/>
      <c r="C50" s="1065"/>
      <c r="D50" s="1065"/>
      <c r="E50" s="1065"/>
      <c r="F50" s="1065"/>
      <c r="G50" s="1065"/>
      <c r="H50" s="1065"/>
      <c r="I50" s="1065"/>
      <c r="J50" s="1065"/>
      <c r="K50" s="1065"/>
      <c r="L50" s="1065"/>
      <c r="M50" s="1065"/>
      <c r="N50" s="1065"/>
      <c r="O50" s="1065"/>
      <c r="P50" s="1066"/>
      <c r="Q50" s="1067"/>
      <c r="R50" s="1059"/>
      <c r="S50" s="1059"/>
      <c r="T50" s="1059"/>
      <c r="U50" s="1059"/>
      <c r="V50" s="1059"/>
      <c r="W50" s="1059"/>
      <c r="X50" s="1059"/>
      <c r="Y50" s="1059"/>
      <c r="Z50" s="1059"/>
      <c r="AA50" s="1059"/>
      <c r="AB50" s="1059"/>
      <c r="AC50" s="1059"/>
      <c r="AD50" s="1059"/>
      <c r="AE50" s="1068"/>
      <c r="AF50" s="1069"/>
      <c r="AG50" s="1070"/>
      <c r="AH50" s="1070"/>
      <c r="AI50" s="1070"/>
      <c r="AJ50" s="1071"/>
      <c r="AK50" s="1058"/>
      <c r="AL50" s="1059"/>
      <c r="AM50" s="1059"/>
      <c r="AN50" s="1059"/>
      <c r="AO50" s="1059"/>
      <c r="AP50" s="1059"/>
      <c r="AQ50" s="1059"/>
      <c r="AR50" s="1059"/>
      <c r="AS50" s="1059"/>
      <c r="AT50" s="1059"/>
      <c r="AU50" s="1059"/>
      <c r="AV50" s="1059"/>
      <c r="AW50" s="1059"/>
      <c r="AX50" s="1059"/>
      <c r="AY50" s="1059"/>
      <c r="AZ50" s="1060"/>
      <c r="BA50" s="1060"/>
      <c r="BB50" s="1060"/>
      <c r="BC50" s="1060"/>
      <c r="BD50" s="1060"/>
      <c r="BE50" s="1001"/>
      <c r="BF50" s="1001"/>
      <c r="BG50" s="1001"/>
      <c r="BH50" s="1001"/>
      <c r="BI50" s="1002"/>
      <c r="BJ50" s="228"/>
      <c r="BK50" s="228"/>
      <c r="BL50" s="228"/>
      <c r="BM50" s="228"/>
      <c r="BN50" s="228"/>
      <c r="BO50" s="237"/>
      <c r="BP50" s="237"/>
      <c r="BQ50" s="234">
        <v>44</v>
      </c>
      <c r="BR50" s="235"/>
      <c r="BS50" s="1026"/>
      <c r="BT50" s="1027"/>
      <c r="BU50" s="1027"/>
      <c r="BV50" s="1027"/>
      <c r="BW50" s="1027"/>
      <c r="BX50" s="1027"/>
      <c r="BY50" s="1027"/>
      <c r="BZ50" s="1027"/>
      <c r="CA50" s="1027"/>
      <c r="CB50" s="1027"/>
      <c r="CC50" s="1027"/>
      <c r="CD50" s="1027"/>
      <c r="CE50" s="1027"/>
      <c r="CF50" s="1027"/>
      <c r="CG50" s="1048"/>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ht="26.25" customHeight="1" x14ac:dyDescent="0.15">
      <c r="A51" s="234">
        <v>24</v>
      </c>
      <c r="B51" s="1064"/>
      <c r="C51" s="1065"/>
      <c r="D51" s="1065"/>
      <c r="E51" s="1065"/>
      <c r="F51" s="1065"/>
      <c r="G51" s="1065"/>
      <c r="H51" s="1065"/>
      <c r="I51" s="1065"/>
      <c r="J51" s="1065"/>
      <c r="K51" s="1065"/>
      <c r="L51" s="1065"/>
      <c r="M51" s="1065"/>
      <c r="N51" s="1065"/>
      <c r="O51" s="1065"/>
      <c r="P51" s="1066"/>
      <c r="Q51" s="1067"/>
      <c r="R51" s="1059"/>
      <c r="S51" s="1059"/>
      <c r="T51" s="1059"/>
      <c r="U51" s="1059"/>
      <c r="V51" s="1059"/>
      <c r="W51" s="1059"/>
      <c r="X51" s="1059"/>
      <c r="Y51" s="1059"/>
      <c r="Z51" s="1059"/>
      <c r="AA51" s="1059"/>
      <c r="AB51" s="1059"/>
      <c r="AC51" s="1059"/>
      <c r="AD51" s="1059"/>
      <c r="AE51" s="1068"/>
      <c r="AF51" s="1069"/>
      <c r="AG51" s="1070"/>
      <c r="AH51" s="1070"/>
      <c r="AI51" s="1070"/>
      <c r="AJ51" s="1071"/>
      <c r="AK51" s="1058"/>
      <c r="AL51" s="1059"/>
      <c r="AM51" s="1059"/>
      <c r="AN51" s="1059"/>
      <c r="AO51" s="1059"/>
      <c r="AP51" s="1059"/>
      <c r="AQ51" s="1059"/>
      <c r="AR51" s="1059"/>
      <c r="AS51" s="1059"/>
      <c r="AT51" s="1059"/>
      <c r="AU51" s="1059"/>
      <c r="AV51" s="1059"/>
      <c r="AW51" s="1059"/>
      <c r="AX51" s="1059"/>
      <c r="AY51" s="1059"/>
      <c r="AZ51" s="1060"/>
      <c r="BA51" s="1060"/>
      <c r="BB51" s="1060"/>
      <c r="BC51" s="1060"/>
      <c r="BD51" s="1060"/>
      <c r="BE51" s="1001"/>
      <c r="BF51" s="1001"/>
      <c r="BG51" s="1001"/>
      <c r="BH51" s="1001"/>
      <c r="BI51" s="1002"/>
      <c r="BJ51" s="228"/>
      <c r="BK51" s="228"/>
      <c r="BL51" s="228"/>
      <c r="BM51" s="228"/>
      <c r="BN51" s="228"/>
      <c r="BO51" s="237"/>
      <c r="BP51" s="237"/>
      <c r="BQ51" s="234">
        <v>45</v>
      </c>
      <c r="BR51" s="235"/>
      <c r="BS51" s="1026"/>
      <c r="BT51" s="1027"/>
      <c r="BU51" s="1027"/>
      <c r="BV51" s="1027"/>
      <c r="BW51" s="1027"/>
      <c r="BX51" s="1027"/>
      <c r="BY51" s="1027"/>
      <c r="BZ51" s="1027"/>
      <c r="CA51" s="1027"/>
      <c r="CB51" s="1027"/>
      <c r="CC51" s="1027"/>
      <c r="CD51" s="1027"/>
      <c r="CE51" s="1027"/>
      <c r="CF51" s="1027"/>
      <c r="CG51" s="1048"/>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ht="26.25" customHeight="1" x14ac:dyDescent="0.15">
      <c r="A52" s="234">
        <v>25</v>
      </c>
      <c r="B52" s="1064"/>
      <c r="C52" s="1065"/>
      <c r="D52" s="1065"/>
      <c r="E52" s="1065"/>
      <c r="F52" s="1065"/>
      <c r="G52" s="1065"/>
      <c r="H52" s="1065"/>
      <c r="I52" s="1065"/>
      <c r="J52" s="1065"/>
      <c r="K52" s="1065"/>
      <c r="L52" s="1065"/>
      <c r="M52" s="1065"/>
      <c r="N52" s="1065"/>
      <c r="O52" s="1065"/>
      <c r="P52" s="1066"/>
      <c r="Q52" s="1067"/>
      <c r="R52" s="1059"/>
      <c r="S52" s="1059"/>
      <c r="T52" s="1059"/>
      <c r="U52" s="1059"/>
      <c r="V52" s="1059"/>
      <c r="W52" s="1059"/>
      <c r="X52" s="1059"/>
      <c r="Y52" s="1059"/>
      <c r="Z52" s="1059"/>
      <c r="AA52" s="1059"/>
      <c r="AB52" s="1059"/>
      <c r="AC52" s="1059"/>
      <c r="AD52" s="1059"/>
      <c r="AE52" s="1068"/>
      <c r="AF52" s="1069"/>
      <c r="AG52" s="1070"/>
      <c r="AH52" s="1070"/>
      <c r="AI52" s="1070"/>
      <c r="AJ52" s="1071"/>
      <c r="AK52" s="1058"/>
      <c r="AL52" s="1059"/>
      <c r="AM52" s="1059"/>
      <c r="AN52" s="1059"/>
      <c r="AO52" s="1059"/>
      <c r="AP52" s="1059"/>
      <c r="AQ52" s="1059"/>
      <c r="AR52" s="1059"/>
      <c r="AS52" s="1059"/>
      <c r="AT52" s="1059"/>
      <c r="AU52" s="1059"/>
      <c r="AV52" s="1059"/>
      <c r="AW52" s="1059"/>
      <c r="AX52" s="1059"/>
      <c r="AY52" s="1059"/>
      <c r="AZ52" s="1060"/>
      <c r="BA52" s="1060"/>
      <c r="BB52" s="1060"/>
      <c r="BC52" s="1060"/>
      <c r="BD52" s="1060"/>
      <c r="BE52" s="1001"/>
      <c r="BF52" s="1001"/>
      <c r="BG52" s="1001"/>
      <c r="BH52" s="1001"/>
      <c r="BI52" s="1002"/>
      <c r="BJ52" s="228"/>
      <c r="BK52" s="228"/>
      <c r="BL52" s="228"/>
      <c r="BM52" s="228"/>
      <c r="BN52" s="228"/>
      <c r="BO52" s="237"/>
      <c r="BP52" s="237"/>
      <c r="BQ52" s="234">
        <v>46</v>
      </c>
      <c r="BR52" s="235"/>
      <c r="BS52" s="1026"/>
      <c r="BT52" s="1027"/>
      <c r="BU52" s="1027"/>
      <c r="BV52" s="1027"/>
      <c r="BW52" s="1027"/>
      <c r="BX52" s="1027"/>
      <c r="BY52" s="1027"/>
      <c r="BZ52" s="1027"/>
      <c r="CA52" s="1027"/>
      <c r="CB52" s="1027"/>
      <c r="CC52" s="1027"/>
      <c r="CD52" s="1027"/>
      <c r="CE52" s="1027"/>
      <c r="CF52" s="1027"/>
      <c r="CG52" s="1048"/>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ht="26.25" customHeight="1" x14ac:dyDescent="0.15">
      <c r="A53" s="234">
        <v>26</v>
      </c>
      <c r="B53" s="1064"/>
      <c r="C53" s="1065"/>
      <c r="D53" s="1065"/>
      <c r="E53" s="1065"/>
      <c r="F53" s="1065"/>
      <c r="G53" s="1065"/>
      <c r="H53" s="1065"/>
      <c r="I53" s="1065"/>
      <c r="J53" s="1065"/>
      <c r="K53" s="1065"/>
      <c r="L53" s="1065"/>
      <c r="M53" s="1065"/>
      <c r="N53" s="1065"/>
      <c r="O53" s="1065"/>
      <c r="P53" s="1066"/>
      <c r="Q53" s="1067"/>
      <c r="R53" s="1059"/>
      <c r="S53" s="1059"/>
      <c r="T53" s="1059"/>
      <c r="U53" s="1059"/>
      <c r="V53" s="1059"/>
      <c r="W53" s="1059"/>
      <c r="X53" s="1059"/>
      <c r="Y53" s="1059"/>
      <c r="Z53" s="1059"/>
      <c r="AA53" s="1059"/>
      <c r="AB53" s="1059"/>
      <c r="AC53" s="1059"/>
      <c r="AD53" s="1059"/>
      <c r="AE53" s="1068"/>
      <c r="AF53" s="1069"/>
      <c r="AG53" s="1070"/>
      <c r="AH53" s="1070"/>
      <c r="AI53" s="1070"/>
      <c r="AJ53" s="1071"/>
      <c r="AK53" s="1058"/>
      <c r="AL53" s="1059"/>
      <c r="AM53" s="1059"/>
      <c r="AN53" s="1059"/>
      <c r="AO53" s="1059"/>
      <c r="AP53" s="1059"/>
      <c r="AQ53" s="1059"/>
      <c r="AR53" s="1059"/>
      <c r="AS53" s="1059"/>
      <c r="AT53" s="1059"/>
      <c r="AU53" s="1059"/>
      <c r="AV53" s="1059"/>
      <c r="AW53" s="1059"/>
      <c r="AX53" s="1059"/>
      <c r="AY53" s="1059"/>
      <c r="AZ53" s="1060"/>
      <c r="BA53" s="1060"/>
      <c r="BB53" s="1060"/>
      <c r="BC53" s="1060"/>
      <c r="BD53" s="1060"/>
      <c r="BE53" s="1001"/>
      <c r="BF53" s="1001"/>
      <c r="BG53" s="1001"/>
      <c r="BH53" s="1001"/>
      <c r="BI53" s="1002"/>
      <c r="BJ53" s="228"/>
      <c r="BK53" s="228"/>
      <c r="BL53" s="228"/>
      <c r="BM53" s="228"/>
      <c r="BN53" s="228"/>
      <c r="BO53" s="237"/>
      <c r="BP53" s="237"/>
      <c r="BQ53" s="234">
        <v>47</v>
      </c>
      <c r="BR53" s="235"/>
      <c r="BS53" s="1026"/>
      <c r="BT53" s="1027"/>
      <c r="BU53" s="1027"/>
      <c r="BV53" s="1027"/>
      <c r="BW53" s="1027"/>
      <c r="BX53" s="1027"/>
      <c r="BY53" s="1027"/>
      <c r="BZ53" s="1027"/>
      <c r="CA53" s="1027"/>
      <c r="CB53" s="1027"/>
      <c r="CC53" s="1027"/>
      <c r="CD53" s="1027"/>
      <c r="CE53" s="1027"/>
      <c r="CF53" s="1027"/>
      <c r="CG53" s="1048"/>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ht="26.25" customHeight="1" x14ac:dyDescent="0.15">
      <c r="A54" s="234">
        <v>27</v>
      </c>
      <c r="B54" s="1064"/>
      <c r="C54" s="1065"/>
      <c r="D54" s="1065"/>
      <c r="E54" s="1065"/>
      <c r="F54" s="1065"/>
      <c r="G54" s="1065"/>
      <c r="H54" s="1065"/>
      <c r="I54" s="1065"/>
      <c r="J54" s="1065"/>
      <c r="K54" s="1065"/>
      <c r="L54" s="1065"/>
      <c r="M54" s="1065"/>
      <c r="N54" s="1065"/>
      <c r="O54" s="1065"/>
      <c r="P54" s="1066"/>
      <c r="Q54" s="1067"/>
      <c r="R54" s="1059"/>
      <c r="S54" s="1059"/>
      <c r="T54" s="1059"/>
      <c r="U54" s="1059"/>
      <c r="V54" s="1059"/>
      <c r="W54" s="1059"/>
      <c r="X54" s="1059"/>
      <c r="Y54" s="1059"/>
      <c r="Z54" s="1059"/>
      <c r="AA54" s="1059"/>
      <c r="AB54" s="1059"/>
      <c r="AC54" s="1059"/>
      <c r="AD54" s="1059"/>
      <c r="AE54" s="1068"/>
      <c r="AF54" s="1069"/>
      <c r="AG54" s="1070"/>
      <c r="AH54" s="1070"/>
      <c r="AI54" s="1070"/>
      <c r="AJ54" s="1071"/>
      <c r="AK54" s="1058"/>
      <c r="AL54" s="1059"/>
      <c r="AM54" s="1059"/>
      <c r="AN54" s="1059"/>
      <c r="AO54" s="1059"/>
      <c r="AP54" s="1059"/>
      <c r="AQ54" s="1059"/>
      <c r="AR54" s="1059"/>
      <c r="AS54" s="1059"/>
      <c r="AT54" s="1059"/>
      <c r="AU54" s="1059"/>
      <c r="AV54" s="1059"/>
      <c r="AW54" s="1059"/>
      <c r="AX54" s="1059"/>
      <c r="AY54" s="1059"/>
      <c r="AZ54" s="1060"/>
      <c r="BA54" s="1060"/>
      <c r="BB54" s="1060"/>
      <c r="BC54" s="1060"/>
      <c r="BD54" s="1060"/>
      <c r="BE54" s="1001"/>
      <c r="BF54" s="1001"/>
      <c r="BG54" s="1001"/>
      <c r="BH54" s="1001"/>
      <c r="BI54" s="1002"/>
      <c r="BJ54" s="228"/>
      <c r="BK54" s="228"/>
      <c r="BL54" s="228"/>
      <c r="BM54" s="228"/>
      <c r="BN54" s="228"/>
      <c r="BO54" s="237"/>
      <c r="BP54" s="237"/>
      <c r="BQ54" s="234">
        <v>48</v>
      </c>
      <c r="BR54" s="235"/>
      <c r="BS54" s="1026"/>
      <c r="BT54" s="1027"/>
      <c r="BU54" s="1027"/>
      <c r="BV54" s="1027"/>
      <c r="BW54" s="1027"/>
      <c r="BX54" s="1027"/>
      <c r="BY54" s="1027"/>
      <c r="BZ54" s="1027"/>
      <c r="CA54" s="1027"/>
      <c r="CB54" s="1027"/>
      <c r="CC54" s="1027"/>
      <c r="CD54" s="1027"/>
      <c r="CE54" s="1027"/>
      <c r="CF54" s="1027"/>
      <c r="CG54" s="1048"/>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ht="26.25" customHeight="1" x14ac:dyDescent="0.15">
      <c r="A55" s="234">
        <v>28</v>
      </c>
      <c r="B55" s="1064"/>
      <c r="C55" s="1065"/>
      <c r="D55" s="1065"/>
      <c r="E55" s="1065"/>
      <c r="F55" s="1065"/>
      <c r="G55" s="1065"/>
      <c r="H55" s="1065"/>
      <c r="I55" s="1065"/>
      <c r="J55" s="1065"/>
      <c r="K55" s="1065"/>
      <c r="L55" s="1065"/>
      <c r="M55" s="1065"/>
      <c r="N55" s="1065"/>
      <c r="O55" s="1065"/>
      <c r="P55" s="1066"/>
      <c r="Q55" s="1067"/>
      <c r="R55" s="1059"/>
      <c r="S55" s="1059"/>
      <c r="T55" s="1059"/>
      <c r="U55" s="1059"/>
      <c r="V55" s="1059"/>
      <c r="W55" s="1059"/>
      <c r="X55" s="1059"/>
      <c r="Y55" s="1059"/>
      <c r="Z55" s="1059"/>
      <c r="AA55" s="1059"/>
      <c r="AB55" s="1059"/>
      <c r="AC55" s="1059"/>
      <c r="AD55" s="1059"/>
      <c r="AE55" s="1068"/>
      <c r="AF55" s="1069"/>
      <c r="AG55" s="1070"/>
      <c r="AH55" s="1070"/>
      <c r="AI55" s="1070"/>
      <c r="AJ55" s="1071"/>
      <c r="AK55" s="1058"/>
      <c r="AL55" s="1059"/>
      <c r="AM55" s="1059"/>
      <c r="AN55" s="1059"/>
      <c r="AO55" s="1059"/>
      <c r="AP55" s="1059"/>
      <c r="AQ55" s="1059"/>
      <c r="AR55" s="1059"/>
      <c r="AS55" s="1059"/>
      <c r="AT55" s="1059"/>
      <c r="AU55" s="1059"/>
      <c r="AV55" s="1059"/>
      <c r="AW55" s="1059"/>
      <c r="AX55" s="1059"/>
      <c r="AY55" s="1059"/>
      <c r="AZ55" s="1060"/>
      <c r="BA55" s="1060"/>
      <c r="BB55" s="1060"/>
      <c r="BC55" s="1060"/>
      <c r="BD55" s="1060"/>
      <c r="BE55" s="1001"/>
      <c r="BF55" s="1001"/>
      <c r="BG55" s="1001"/>
      <c r="BH55" s="1001"/>
      <c r="BI55" s="1002"/>
      <c r="BJ55" s="228"/>
      <c r="BK55" s="228"/>
      <c r="BL55" s="228"/>
      <c r="BM55" s="228"/>
      <c r="BN55" s="228"/>
      <c r="BO55" s="237"/>
      <c r="BP55" s="237"/>
      <c r="BQ55" s="234">
        <v>49</v>
      </c>
      <c r="BR55" s="235"/>
      <c r="BS55" s="1026"/>
      <c r="BT55" s="1027"/>
      <c r="BU55" s="1027"/>
      <c r="BV55" s="1027"/>
      <c r="BW55" s="1027"/>
      <c r="BX55" s="1027"/>
      <c r="BY55" s="1027"/>
      <c r="BZ55" s="1027"/>
      <c r="CA55" s="1027"/>
      <c r="CB55" s="1027"/>
      <c r="CC55" s="1027"/>
      <c r="CD55" s="1027"/>
      <c r="CE55" s="1027"/>
      <c r="CF55" s="1027"/>
      <c r="CG55" s="1048"/>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ht="26.25" customHeight="1" x14ac:dyDescent="0.15">
      <c r="A56" s="234">
        <v>29</v>
      </c>
      <c r="B56" s="1064"/>
      <c r="C56" s="1065"/>
      <c r="D56" s="1065"/>
      <c r="E56" s="1065"/>
      <c r="F56" s="1065"/>
      <c r="G56" s="1065"/>
      <c r="H56" s="1065"/>
      <c r="I56" s="1065"/>
      <c r="J56" s="1065"/>
      <c r="K56" s="1065"/>
      <c r="L56" s="1065"/>
      <c r="M56" s="1065"/>
      <c r="N56" s="1065"/>
      <c r="O56" s="1065"/>
      <c r="P56" s="1066"/>
      <c r="Q56" s="1067"/>
      <c r="R56" s="1059"/>
      <c r="S56" s="1059"/>
      <c r="T56" s="1059"/>
      <c r="U56" s="1059"/>
      <c r="V56" s="1059"/>
      <c r="W56" s="1059"/>
      <c r="X56" s="1059"/>
      <c r="Y56" s="1059"/>
      <c r="Z56" s="1059"/>
      <c r="AA56" s="1059"/>
      <c r="AB56" s="1059"/>
      <c r="AC56" s="1059"/>
      <c r="AD56" s="1059"/>
      <c r="AE56" s="1068"/>
      <c r="AF56" s="1069"/>
      <c r="AG56" s="1070"/>
      <c r="AH56" s="1070"/>
      <c r="AI56" s="1070"/>
      <c r="AJ56" s="1071"/>
      <c r="AK56" s="1058"/>
      <c r="AL56" s="1059"/>
      <c r="AM56" s="1059"/>
      <c r="AN56" s="1059"/>
      <c r="AO56" s="1059"/>
      <c r="AP56" s="1059"/>
      <c r="AQ56" s="1059"/>
      <c r="AR56" s="1059"/>
      <c r="AS56" s="1059"/>
      <c r="AT56" s="1059"/>
      <c r="AU56" s="1059"/>
      <c r="AV56" s="1059"/>
      <c r="AW56" s="1059"/>
      <c r="AX56" s="1059"/>
      <c r="AY56" s="1059"/>
      <c r="AZ56" s="1060"/>
      <c r="BA56" s="1060"/>
      <c r="BB56" s="1060"/>
      <c r="BC56" s="1060"/>
      <c r="BD56" s="1060"/>
      <c r="BE56" s="1001"/>
      <c r="BF56" s="1001"/>
      <c r="BG56" s="1001"/>
      <c r="BH56" s="1001"/>
      <c r="BI56" s="1002"/>
      <c r="BJ56" s="228"/>
      <c r="BK56" s="228"/>
      <c r="BL56" s="228"/>
      <c r="BM56" s="228"/>
      <c r="BN56" s="228"/>
      <c r="BO56" s="237"/>
      <c r="BP56" s="237"/>
      <c r="BQ56" s="234">
        <v>50</v>
      </c>
      <c r="BR56" s="235"/>
      <c r="BS56" s="1026"/>
      <c r="BT56" s="1027"/>
      <c r="BU56" s="1027"/>
      <c r="BV56" s="1027"/>
      <c r="BW56" s="1027"/>
      <c r="BX56" s="1027"/>
      <c r="BY56" s="1027"/>
      <c r="BZ56" s="1027"/>
      <c r="CA56" s="1027"/>
      <c r="CB56" s="1027"/>
      <c r="CC56" s="1027"/>
      <c r="CD56" s="1027"/>
      <c r="CE56" s="1027"/>
      <c r="CF56" s="1027"/>
      <c r="CG56" s="1048"/>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ht="26.25" customHeight="1" x14ac:dyDescent="0.15">
      <c r="A57" s="234">
        <v>30</v>
      </c>
      <c r="B57" s="1064"/>
      <c r="C57" s="1065"/>
      <c r="D57" s="1065"/>
      <c r="E57" s="1065"/>
      <c r="F57" s="1065"/>
      <c r="G57" s="1065"/>
      <c r="H57" s="1065"/>
      <c r="I57" s="1065"/>
      <c r="J57" s="1065"/>
      <c r="K57" s="1065"/>
      <c r="L57" s="1065"/>
      <c r="M57" s="1065"/>
      <c r="N57" s="1065"/>
      <c r="O57" s="1065"/>
      <c r="P57" s="1066"/>
      <c r="Q57" s="1067"/>
      <c r="R57" s="1059"/>
      <c r="S57" s="1059"/>
      <c r="T57" s="1059"/>
      <c r="U57" s="1059"/>
      <c r="V57" s="1059"/>
      <c r="W57" s="1059"/>
      <c r="X57" s="1059"/>
      <c r="Y57" s="1059"/>
      <c r="Z57" s="1059"/>
      <c r="AA57" s="1059"/>
      <c r="AB57" s="1059"/>
      <c r="AC57" s="1059"/>
      <c r="AD57" s="1059"/>
      <c r="AE57" s="1068"/>
      <c r="AF57" s="1069"/>
      <c r="AG57" s="1070"/>
      <c r="AH57" s="1070"/>
      <c r="AI57" s="1070"/>
      <c r="AJ57" s="1071"/>
      <c r="AK57" s="1058"/>
      <c r="AL57" s="1059"/>
      <c r="AM57" s="1059"/>
      <c r="AN57" s="1059"/>
      <c r="AO57" s="1059"/>
      <c r="AP57" s="1059"/>
      <c r="AQ57" s="1059"/>
      <c r="AR57" s="1059"/>
      <c r="AS57" s="1059"/>
      <c r="AT57" s="1059"/>
      <c r="AU57" s="1059"/>
      <c r="AV57" s="1059"/>
      <c r="AW57" s="1059"/>
      <c r="AX57" s="1059"/>
      <c r="AY57" s="1059"/>
      <c r="AZ57" s="1060"/>
      <c r="BA57" s="1060"/>
      <c r="BB57" s="1060"/>
      <c r="BC57" s="1060"/>
      <c r="BD57" s="1060"/>
      <c r="BE57" s="1001"/>
      <c r="BF57" s="1001"/>
      <c r="BG57" s="1001"/>
      <c r="BH57" s="1001"/>
      <c r="BI57" s="1002"/>
      <c r="BJ57" s="228"/>
      <c r="BK57" s="228"/>
      <c r="BL57" s="228"/>
      <c r="BM57" s="228"/>
      <c r="BN57" s="228"/>
      <c r="BO57" s="237"/>
      <c r="BP57" s="237"/>
      <c r="BQ57" s="234">
        <v>51</v>
      </c>
      <c r="BR57" s="235"/>
      <c r="BS57" s="1026"/>
      <c r="BT57" s="1027"/>
      <c r="BU57" s="1027"/>
      <c r="BV57" s="1027"/>
      <c r="BW57" s="1027"/>
      <c r="BX57" s="1027"/>
      <c r="BY57" s="1027"/>
      <c r="BZ57" s="1027"/>
      <c r="CA57" s="1027"/>
      <c r="CB57" s="1027"/>
      <c r="CC57" s="1027"/>
      <c r="CD57" s="1027"/>
      <c r="CE57" s="1027"/>
      <c r="CF57" s="1027"/>
      <c r="CG57" s="1048"/>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ht="26.25" customHeight="1" x14ac:dyDescent="0.15">
      <c r="A58" s="234">
        <v>31</v>
      </c>
      <c r="B58" s="1064"/>
      <c r="C58" s="1065"/>
      <c r="D58" s="1065"/>
      <c r="E58" s="1065"/>
      <c r="F58" s="1065"/>
      <c r="G58" s="1065"/>
      <c r="H58" s="1065"/>
      <c r="I58" s="1065"/>
      <c r="J58" s="1065"/>
      <c r="K58" s="1065"/>
      <c r="L58" s="1065"/>
      <c r="M58" s="1065"/>
      <c r="N58" s="1065"/>
      <c r="O58" s="1065"/>
      <c r="P58" s="1066"/>
      <c r="Q58" s="1067"/>
      <c r="R58" s="1059"/>
      <c r="S58" s="1059"/>
      <c r="T58" s="1059"/>
      <c r="U58" s="1059"/>
      <c r="V58" s="1059"/>
      <c r="W58" s="1059"/>
      <c r="X58" s="1059"/>
      <c r="Y58" s="1059"/>
      <c r="Z58" s="1059"/>
      <c r="AA58" s="1059"/>
      <c r="AB58" s="1059"/>
      <c r="AC58" s="1059"/>
      <c r="AD58" s="1059"/>
      <c r="AE58" s="1068"/>
      <c r="AF58" s="1069"/>
      <c r="AG58" s="1070"/>
      <c r="AH58" s="1070"/>
      <c r="AI58" s="1070"/>
      <c r="AJ58" s="1071"/>
      <c r="AK58" s="1058"/>
      <c r="AL58" s="1059"/>
      <c r="AM58" s="1059"/>
      <c r="AN58" s="1059"/>
      <c r="AO58" s="1059"/>
      <c r="AP58" s="1059"/>
      <c r="AQ58" s="1059"/>
      <c r="AR58" s="1059"/>
      <c r="AS58" s="1059"/>
      <c r="AT58" s="1059"/>
      <c r="AU58" s="1059"/>
      <c r="AV58" s="1059"/>
      <c r="AW58" s="1059"/>
      <c r="AX58" s="1059"/>
      <c r="AY58" s="1059"/>
      <c r="AZ58" s="1060"/>
      <c r="BA58" s="1060"/>
      <c r="BB58" s="1060"/>
      <c r="BC58" s="1060"/>
      <c r="BD58" s="1060"/>
      <c r="BE58" s="1001"/>
      <c r="BF58" s="1001"/>
      <c r="BG58" s="1001"/>
      <c r="BH58" s="1001"/>
      <c r="BI58" s="1002"/>
      <c r="BJ58" s="228"/>
      <c r="BK58" s="228"/>
      <c r="BL58" s="228"/>
      <c r="BM58" s="228"/>
      <c r="BN58" s="228"/>
      <c r="BO58" s="237"/>
      <c r="BP58" s="237"/>
      <c r="BQ58" s="234">
        <v>52</v>
      </c>
      <c r="BR58" s="235"/>
      <c r="BS58" s="1026"/>
      <c r="BT58" s="1027"/>
      <c r="BU58" s="1027"/>
      <c r="BV58" s="1027"/>
      <c r="BW58" s="1027"/>
      <c r="BX58" s="1027"/>
      <c r="BY58" s="1027"/>
      <c r="BZ58" s="1027"/>
      <c r="CA58" s="1027"/>
      <c r="CB58" s="1027"/>
      <c r="CC58" s="1027"/>
      <c r="CD58" s="1027"/>
      <c r="CE58" s="1027"/>
      <c r="CF58" s="1027"/>
      <c r="CG58" s="1048"/>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ht="26.25" customHeight="1" x14ac:dyDescent="0.15">
      <c r="A59" s="234">
        <v>32</v>
      </c>
      <c r="B59" s="1064"/>
      <c r="C59" s="1065"/>
      <c r="D59" s="1065"/>
      <c r="E59" s="1065"/>
      <c r="F59" s="1065"/>
      <c r="G59" s="1065"/>
      <c r="H59" s="1065"/>
      <c r="I59" s="1065"/>
      <c r="J59" s="1065"/>
      <c r="K59" s="1065"/>
      <c r="L59" s="1065"/>
      <c r="M59" s="1065"/>
      <c r="N59" s="1065"/>
      <c r="O59" s="1065"/>
      <c r="P59" s="1066"/>
      <c r="Q59" s="1067"/>
      <c r="R59" s="1059"/>
      <c r="S59" s="1059"/>
      <c r="T59" s="1059"/>
      <c r="U59" s="1059"/>
      <c r="V59" s="1059"/>
      <c r="W59" s="1059"/>
      <c r="X59" s="1059"/>
      <c r="Y59" s="1059"/>
      <c r="Z59" s="1059"/>
      <c r="AA59" s="1059"/>
      <c r="AB59" s="1059"/>
      <c r="AC59" s="1059"/>
      <c r="AD59" s="1059"/>
      <c r="AE59" s="1068"/>
      <c r="AF59" s="1069"/>
      <c r="AG59" s="1070"/>
      <c r="AH59" s="1070"/>
      <c r="AI59" s="1070"/>
      <c r="AJ59" s="1071"/>
      <c r="AK59" s="1058"/>
      <c r="AL59" s="1059"/>
      <c r="AM59" s="1059"/>
      <c r="AN59" s="1059"/>
      <c r="AO59" s="1059"/>
      <c r="AP59" s="1059"/>
      <c r="AQ59" s="1059"/>
      <c r="AR59" s="1059"/>
      <c r="AS59" s="1059"/>
      <c r="AT59" s="1059"/>
      <c r="AU59" s="1059"/>
      <c r="AV59" s="1059"/>
      <c r="AW59" s="1059"/>
      <c r="AX59" s="1059"/>
      <c r="AY59" s="1059"/>
      <c r="AZ59" s="1060"/>
      <c r="BA59" s="1060"/>
      <c r="BB59" s="1060"/>
      <c r="BC59" s="1060"/>
      <c r="BD59" s="1060"/>
      <c r="BE59" s="1001"/>
      <c r="BF59" s="1001"/>
      <c r="BG59" s="1001"/>
      <c r="BH59" s="1001"/>
      <c r="BI59" s="1002"/>
      <c r="BJ59" s="228"/>
      <c r="BK59" s="228"/>
      <c r="BL59" s="228"/>
      <c r="BM59" s="228"/>
      <c r="BN59" s="228"/>
      <c r="BO59" s="237"/>
      <c r="BP59" s="237"/>
      <c r="BQ59" s="234">
        <v>53</v>
      </c>
      <c r="BR59" s="235"/>
      <c r="BS59" s="1026"/>
      <c r="BT59" s="1027"/>
      <c r="BU59" s="1027"/>
      <c r="BV59" s="1027"/>
      <c r="BW59" s="1027"/>
      <c r="BX59" s="1027"/>
      <c r="BY59" s="1027"/>
      <c r="BZ59" s="1027"/>
      <c r="CA59" s="1027"/>
      <c r="CB59" s="1027"/>
      <c r="CC59" s="1027"/>
      <c r="CD59" s="1027"/>
      <c r="CE59" s="1027"/>
      <c r="CF59" s="1027"/>
      <c r="CG59" s="1048"/>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ht="26.25" customHeight="1" x14ac:dyDescent="0.15">
      <c r="A60" s="234">
        <v>33</v>
      </c>
      <c r="B60" s="1064"/>
      <c r="C60" s="1065"/>
      <c r="D60" s="1065"/>
      <c r="E60" s="1065"/>
      <c r="F60" s="1065"/>
      <c r="G60" s="1065"/>
      <c r="H60" s="1065"/>
      <c r="I60" s="1065"/>
      <c r="J60" s="1065"/>
      <c r="K60" s="1065"/>
      <c r="L60" s="1065"/>
      <c r="M60" s="1065"/>
      <c r="N60" s="1065"/>
      <c r="O60" s="1065"/>
      <c r="P60" s="1066"/>
      <c r="Q60" s="1067"/>
      <c r="R60" s="1059"/>
      <c r="S60" s="1059"/>
      <c r="T60" s="1059"/>
      <c r="U60" s="1059"/>
      <c r="V60" s="1059"/>
      <c r="W60" s="1059"/>
      <c r="X60" s="1059"/>
      <c r="Y60" s="1059"/>
      <c r="Z60" s="1059"/>
      <c r="AA60" s="1059"/>
      <c r="AB60" s="1059"/>
      <c r="AC60" s="1059"/>
      <c r="AD60" s="1059"/>
      <c r="AE60" s="1068"/>
      <c r="AF60" s="1069"/>
      <c r="AG60" s="1070"/>
      <c r="AH60" s="1070"/>
      <c r="AI60" s="1070"/>
      <c r="AJ60" s="1071"/>
      <c r="AK60" s="1058"/>
      <c r="AL60" s="1059"/>
      <c r="AM60" s="1059"/>
      <c r="AN60" s="1059"/>
      <c r="AO60" s="1059"/>
      <c r="AP60" s="1059"/>
      <c r="AQ60" s="1059"/>
      <c r="AR60" s="1059"/>
      <c r="AS60" s="1059"/>
      <c r="AT60" s="1059"/>
      <c r="AU60" s="1059"/>
      <c r="AV60" s="1059"/>
      <c r="AW60" s="1059"/>
      <c r="AX60" s="1059"/>
      <c r="AY60" s="1059"/>
      <c r="AZ60" s="1060"/>
      <c r="BA60" s="1060"/>
      <c r="BB60" s="1060"/>
      <c r="BC60" s="1060"/>
      <c r="BD60" s="1060"/>
      <c r="BE60" s="1001"/>
      <c r="BF60" s="1001"/>
      <c r="BG60" s="1001"/>
      <c r="BH60" s="1001"/>
      <c r="BI60" s="1002"/>
      <c r="BJ60" s="228"/>
      <c r="BK60" s="228"/>
      <c r="BL60" s="228"/>
      <c r="BM60" s="228"/>
      <c r="BN60" s="228"/>
      <c r="BO60" s="237"/>
      <c r="BP60" s="237"/>
      <c r="BQ60" s="234">
        <v>54</v>
      </c>
      <c r="BR60" s="235"/>
      <c r="BS60" s="1026"/>
      <c r="BT60" s="1027"/>
      <c r="BU60" s="1027"/>
      <c r="BV60" s="1027"/>
      <c r="BW60" s="1027"/>
      <c r="BX60" s="1027"/>
      <c r="BY60" s="1027"/>
      <c r="BZ60" s="1027"/>
      <c r="CA60" s="1027"/>
      <c r="CB60" s="1027"/>
      <c r="CC60" s="1027"/>
      <c r="CD60" s="1027"/>
      <c r="CE60" s="1027"/>
      <c r="CF60" s="1027"/>
      <c r="CG60" s="1048"/>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ht="26.25" customHeight="1" thickBot="1" x14ac:dyDescent="0.2">
      <c r="A61" s="234">
        <v>34</v>
      </c>
      <c r="B61" s="1064"/>
      <c r="C61" s="1065"/>
      <c r="D61" s="1065"/>
      <c r="E61" s="1065"/>
      <c r="F61" s="1065"/>
      <c r="G61" s="1065"/>
      <c r="H61" s="1065"/>
      <c r="I61" s="1065"/>
      <c r="J61" s="1065"/>
      <c r="K61" s="1065"/>
      <c r="L61" s="1065"/>
      <c r="M61" s="1065"/>
      <c r="N61" s="1065"/>
      <c r="O61" s="1065"/>
      <c r="P61" s="1066"/>
      <c r="Q61" s="1067"/>
      <c r="R61" s="1059"/>
      <c r="S61" s="1059"/>
      <c r="T61" s="1059"/>
      <c r="U61" s="1059"/>
      <c r="V61" s="1059"/>
      <c r="W61" s="1059"/>
      <c r="X61" s="1059"/>
      <c r="Y61" s="1059"/>
      <c r="Z61" s="1059"/>
      <c r="AA61" s="1059"/>
      <c r="AB61" s="1059"/>
      <c r="AC61" s="1059"/>
      <c r="AD61" s="1059"/>
      <c r="AE61" s="1068"/>
      <c r="AF61" s="1069"/>
      <c r="AG61" s="1070"/>
      <c r="AH61" s="1070"/>
      <c r="AI61" s="1070"/>
      <c r="AJ61" s="1071"/>
      <c r="AK61" s="1058"/>
      <c r="AL61" s="1059"/>
      <c r="AM61" s="1059"/>
      <c r="AN61" s="1059"/>
      <c r="AO61" s="1059"/>
      <c r="AP61" s="1059"/>
      <c r="AQ61" s="1059"/>
      <c r="AR61" s="1059"/>
      <c r="AS61" s="1059"/>
      <c r="AT61" s="1059"/>
      <c r="AU61" s="1059"/>
      <c r="AV61" s="1059"/>
      <c r="AW61" s="1059"/>
      <c r="AX61" s="1059"/>
      <c r="AY61" s="1059"/>
      <c r="AZ61" s="1060"/>
      <c r="BA61" s="1060"/>
      <c r="BB61" s="1060"/>
      <c r="BC61" s="1060"/>
      <c r="BD61" s="1060"/>
      <c r="BE61" s="1001"/>
      <c r="BF61" s="1001"/>
      <c r="BG61" s="1001"/>
      <c r="BH61" s="1001"/>
      <c r="BI61" s="1002"/>
      <c r="BJ61" s="228"/>
      <c r="BK61" s="228"/>
      <c r="BL61" s="228"/>
      <c r="BM61" s="228"/>
      <c r="BN61" s="228"/>
      <c r="BO61" s="237"/>
      <c r="BP61" s="237"/>
      <c r="BQ61" s="234">
        <v>55</v>
      </c>
      <c r="BR61" s="235"/>
      <c r="BS61" s="1026"/>
      <c r="BT61" s="1027"/>
      <c r="BU61" s="1027"/>
      <c r="BV61" s="1027"/>
      <c r="BW61" s="1027"/>
      <c r="BX61" s="1027"/>
      <c r="BY61" s="1027"/>
      <c r="BZ61" s="1027"/>
      <c r="CA61" s="1027"/>
      <c r="CB61" s="1027"/>
      <c r="CC61" s="1027"/>
      <c r="CD61" s="1027"/>
      <c r="CE61" s="1027"/>
      <c r="CF61" s="1027"/>
      <c r="CG61" s="1048"/>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ht="26.25" customHeight="1" x14ac:dyDescent="0.15">
      <c r="A62" s="234">
        <v>35</v>
      </c>
      <c r="B62" s="1064"/>
      <c r="C62" s="1065"/>
      <c r="D62" s="1065"/>
      <c r="E62" s="1065"/>
      <c r="F62" s="1065"/>
      <c r="G62" s="1065"/>
      <c r="H62" s="1065"/>
      <c r="I62" s="1065"/>
      <c r="J62" s="1065"/>
      <c r="K62" s="1065"/>
      <c r="L62" s="1065"/>
      <c r="M62" s="1065"/>
      <c r="N62" s="1065"/>
      <c r="O62" s="1065"/>
      <c r="P62" s="1066"/>
      <c r="Q62" s="1067"/>
      <c r="R62" s="1059"/>
      <c r="S62" s="1059"/>
      <c r="T62" s="1059"/>
      <c r="U62" s="1059"/>
      <c r="V62" s="1059"/>
      <c r="W62" s="1059"/>
      <c r="X62" s="1059"/>
      <c r="Y62" s="1059"/>
      <c r="Z62" s="1059"/>
      <c r="AA62" s="1059"/>
      <c r="AB62" s="1059"/>
      <c r="AC62" s="1059"/>
      <c r="AD62" s="1059"/>
      <c r="AE62" s="1068"/>
      <c r="AF62" s="1069"/>
      <c r="AG62" s="1070"/>
      <c r="AH62" s="1070"/>
      <c r="AI62" s="1070"/>
      <c r="AJ62" s="1071"/>
      <c r="AK62" s="1058"/>
      <c r="AL62" s="1059"/>
      <c r="AM62" s="1059"/>
      <c r="AN62" s="1059"/>
      <c r="AO62" s="1059"/>
      <c r="AP62" s="1059"/>
      <c r="AQ62" s="1059"/>
      <c r="AR62" s="1059"/>
      <c r="AS62" s="1059"/>
      <c r="AT62" s="1059"/>
      <c r="AU62" s="1059"/>
      <c r="AV62" s="1059"/>
      <c r="AW62" s="1059"/>
      <c r="AX62" s="1059"/>
      <c r="AY62" s="1059"/>
      <c r="AZ62" s="1060"/>
      <c r="BA62" s="1060"/>
      <c r="BB62" s="1060"/>
      <c r="BC62" s="1060"/>
      <c r="BD62" s="1060"/>
      <c r="BE62" s="1001"/>
      <c r="BF62" s="1001"/>
      <c r="BG62" s="1001"/>
      <c r="BH62" s="1001"/>
      <c r="BI62" s="1002"/>
      <c r="BJ62" s="1061" t="s">
        <v>411</v>
      </c>
      <c r="BK62" s="1062"/>
      <c r="BL62" s="1062"/>
      <c r="BM62" s="1062"/>
      <c r="BN62" s="1063"/>
      <c r="BO62" s="237"/>
      <c r="BP62" s="237"/>
      <c r="BQ62" s="234">
        <v>56</v>
      </c>
      <c r="BR62" s="235"/>
      <c r="BS62" s="1026"/>
      <c r="BT62" s="1027"/>
      <c r="BU62" s="1027"/>
      <c r="BV62" s="1027"/>
      <c r="BW62" s="1027"/>
      <c r="BX62" s="1027"/>
      <c r="BY62" s="1027"/>
      <c r="BZ62" s="1027"/>
      <c r="CA62" s="1027"/>
      <c r="CB62" s="1027"/>
      <c r="CC62" s="1027"/>
      <c r="CD62" s="1027"/>
      <c r="CE62" s="1027"/>
      <c r="CF62" s="1027"/>
      <c r="CG62" s="1048"/>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ht="26.25" customHeight="1" thickBot="1" x14ac:dyDescent="0.2">
      <c r="A63" s="236" t="s">
        <v>388</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54"/>
      <c r="AF63" s="1055">
        <v>1949</v>
      </c>
      <c r="AG63" s="988"/>
      <c r="AH63" s="988"/>
      <c r="AI63" s="988"/>
      <c r="AJ63" s="1056"/>
      <c r="AK63" s="1057"/>
      <c r="AL63" s="992"/>
      <c r="AM63" s="992"/>
      <c r="AN63" s="992"/>
      <c r="AO63" s="992"/>
      <c r="AP63" s="988">
        <f>SUM(AP28:AT62)</f>
        <v>2568</v>
      </c>
      <c r="AQ63" s="988"/>
      <c r="AR63" s="988"/>
      <c r="AS63" s="988"/>
      <c r="AT63" s="988"/>
      <c r="AU63" s="988">
        <f>SUM(AU28:AY62)</f>
        <v>2433</v>
      </c>
      <c r="AV63" s="988"/>
      <c r="AW63" s="988"/>
      <c r="AX63" s="988"/>
      <c r="AY63" s="988"/>
      <c r="AZ63" s="1051"/>
      <c r="BA63" s="1051"/>
      <c r="BB63" s="1051"/>
      <c r="BC63" s="1051"/>
      <c r="BD63" s="1051"/>
      <c r="BE63" s="989"/>
      <c r="BF63" s="989"/>
      <c r="BG63" s="989"/>
      <c r="BH63" s="989"/>
      <c r="BI63" s="990"/>
      <c r="BJ63" s="1052" t="s">
        <v>413</v>
      </c>
      <c r="BK63" s="982"/>
      <c r="BL63" s="982"/>
      <c r="BM63" s="982"/>
      <c r="BN63" s="1053"/>
      <c r="BO63" s="237"/>
      <c r="BP63" s="237"/>
      <c r="BQ63" s="234">
        <v>57</v>
      </c>
      <c r="BR63" s="235"/>
      <c r="BS63" s="1026"/>
      <c r="BT63" s="1027"/>
      <c r="BU63" s="1027"/>
      <c r="BV63" s="1027"/>
      <c r="BW63" s="1027"/>
      <c r="BX63" s="1027"/>
      <c r="BY63" s="1027"/>
      <c r="BZ63" s="1027"/>
      <c r="CA63" s="1027"/>
      <c r="CB63" s="1027"/>
      <c r="CC63" s="1027"/>
      <c r="CD63" s="1027"/>
      <c r="CE63" s="1027"/>
      <c r="CF63" s="1027"/>
      <c r="CG63" s="1048"/>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6"/>
      <c r="BT64" s="1027"/>
      <c r="BU64" s="1027"/>
      <c r="BV64" s="1027"/>
      <c r="BW64" s="1027"/>
      <c r="BX64" s="1027"/>
      <c r="BY64" s="1027"/>
      <c r="BZ64" s="1027"/>
      <c r="CA64" s="1027"/>
      <c r="CB64" s="1027"/>
      <c r="CC64" s="1027"/>
      <c r="CD64" s="1027"/>
      <c r="CE64" s="1027"/>
      <c r="CF64" s="1027"/>
      <c r="CG64" s="1048"/>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6"/>
      <c r="BT65" s="1027"/>
      <c r="BU65" s="1027"/>
      <c r="BV65" s="1027"/>
      <c r="BW65" s="1027"/>
      <c r="BX65" s="1027"/>
      <c r="BY65" s="1027"/>
      <c r="BZ65" s="1027"/>
      <c r="CA65" s="1027"/>
      <c r="CB65" s="1027"/>
      <c r="CC65" s="1027"/>
      <c r="CD65" s="1027"/>
      <c r="CE65" s="1027"/>
      <c r="CF65" s="1027"/>
      <c r="CG65" s="1048"/>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ht="26.25" customHeight="1" x14ac:dyDescent="0.15">
      <c r="A66" s="1029" t="s">
        <v>415</v>
      </c>
      <c r="B66" s="1030"/>
      <c r="C66" s="1030"/>
      <c r="D66" s="1030"/>
      <c r="E66" s="1030"/>
      <c r="F66" s="1030"/>
      <c r="G66" s="1030"/>
      <c r="H66" s="1030"/>
      <c r="I66" s="1030"/>
      <c r="J66" s="1030"/>
      <c r="K66" s="1030"/>
      <c r="L66" s="1030"/>
      <c r="M66" s="1030"/>
      <c r="N66" s="1030"/>
      <c r="O66" s="1030"/>
      <c r="P66" s="1031"/>
      <c r="Q66" s="1035" t="s">
        <v>416</v>
      </c>
      <c r="R66" s="1036"/>
      <c r="S66" s="1036"/>
      <c r="T66" s="1036"/>
      <c r="U66" s="1037"/>
      <c r="V66" s="1035" t="s">
        <v>417</v>
      </c>
      <c r="W66" s="1036"/>
      <c r="X66" s="1036"/>
      <c r="Y66" s="1036"/>
      <c r="Z66" s="1037"/>
      <c r="AA66" s="1035" t="s">
        <v>418</v>
      </c>
      <c r="AB66" s="1036"/>
      <c r="AC66" s="1036"/>
      <c r="AD66" s="1036"/>
      <c r="AE66" s="1037"/>
      <c r="AF66" s="1041" t="s">
        <v>419</v>
      </c>
      <c r="AG66" s="1042"/>
      <c r="AH66" s="1042"/>
      <c r="AI66" s="1042"/>
      <c r="AJ66" s="1043"/>
      <c r="AK66" s="1035" t="s">
        <v>420</v>
      </c>
      <c r="AL66" s="1030"/>
      <c r="AM66" s="1030"/>
      <c r="AN66" s="1030"/>
      <c r="AO66" s="1031"/>
      <c r="AP66" s="1035" t="s">
        <v>421</v>
      </c>
      <c r="AQ66" s="1036"/>
      <c r="AR66" s="1036"/>
      <c r="AS66" s="1036"/>
      <c r="AT66" s="1037"/>
      <c r="AU66" s="1035" t="s">
        <v>422</v>
      </c>
      <c r="AV66" s="1036"/>
      <c r="AW66" s="1036"/>
      <c r="AX66" s="1036"/>
      <c r="AY66" s="1037"/>
      <c r="AZ66" s="1035" t="s">
        <v>376</v>
      </c>
      <c r="BA66" s="1036"/>
      <c r="BB66" s="1036"/>
      <c r="BC66" s="1036"/>
      <c r="BD66" s="1049"/>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0"/>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15">
      <c r="A68" s="232">
        <v>1</v>
      </c>
      <c r="B68" s="1019" t="s">
        <v>587</v>
      </c>
      <c r="C68" s="1020"/>
      <c r="D68" s="1020"/>
      <c r="E68" s="1020"/>
      <c r="F68" s="1020"/>
      <c r="G68" s="1020"/>
      <c r="H68" s="1020"/>
      <c r="I68" s="1020"/>
      <c r="J68" s="1020"/>
      <c r="K68" s="1020"/>
      <c r="L68" s="1020"/>
      <c r="M68" s="1020"/>
      <c r="N68" s="1020"/>
      <c r="O68" s="1020"/>
      <c r="P68" s="1021"/>
      <c r="Q68" s="1022">
        <v>1465</v>
      </c>
      <c r="R68" s="1016"/>
      <c r="S68" s="1016"/>
      <c r="T68" s="1016"/>
      <c r="U68" s="1016"/>
      <c r="V68" s="1016">
        <v>1311</v>
      </c>
      <c r="W68" s="1016"/>
      <c r="X68" s="1016"/>
      <c r="Y68" s="1016"/>
      <c r="Z68" s="1016"/>
      <c r="AA68" s="1016">
        <v>154</v>
      </c>
      <c r="AB68" s="1016"/>
      <c r="AC68" s="1016"/>
      <c r="AD68" s="1016"/>
      <c r="AE68" s="1016"/>
      <c r="AF68" s="1016">
        <v>154</v>
      </c>
      <c r="AG68" s="1016"/>
      <c r="AH68" s="1016"/>
      <c r="AI68" s="1016"/>
      <c r="AJ68" s="1016"/>
      <c r="AK68" s="1016" t="s">
        <v>598</v>
      </c>
      <c r="AL68" s="1016"/>
      <c r="AM68" s="1016"/>
      <c r="AN68" s="1016"/>
      <c r="AO68" s="1016"/>
      <c r="AP68" s="1016" t="s">
        <v>598</v>
      </c>
      <c r="AQ68" s="1016"/>
      <c r="AR68" s="1016"/>
      <c r="AS68" s="1016"/>
      <c r="AT68" s="1016"/>
      <c r="AU68" s="1016" t="s">
        <v>598</v>
      </c>
      <c r="AV68" s="1016"/>
      <c r="AW68" s="1016"/>
      <c r="AX68" s="1016"/>
      <c r="AY68" s="1016"/>
      <c r="AZ68" s="1017"/>
      <c r="BA68" s="1017"/>
      <c r="BB68" s="1017"/>
      <c r="BC68" s="1017"/>
      <c r="BD68" s="1018"/>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15">
      <c r="A69" s="234">
        <v>2</v>
      </c>
      <c r="B69" s="1003" t="s">
        <v>588</v>
      </c>
      <c r="C69" s="1004"/>
      <c r="D69" s="1004"/>
      <c r="E69" s="1004"/>
      <c r="F69" s="1004"/>
      <c r="G69" s="1004"/>
      <c r="H69" s="1004"/>
      <c r="I69" s="1004"/>
      <c r="J69" s="1004"/>
      <c r="K69" s="1004"/>
      <c r="L69" s="1004"/>
      <c r="M69" s="1004"/>
      <c r="N69" s="1004"/>
      <c r="O69" s="1004"/>
      <c r="P69" s="1005"/>
      <c r="Q69" s="1006">
        <v>434039</v>
      </c>
      <c r="R69" s="1000"/>
      <c r="S69" s="1000"/>
      <c r="T69" s="1000"/>
      <c r="U69" s="1000"/>
      <c r="V69" s="1000">
        <v>424630</v>
      </c>
      <c r="W69" s="1000"/>
      <c r="X69" s="1000"/>
      <c r="Y69" s="1000"/>
      <c r="Z69" s="1000"/>
      <c r="AA69" s="1000">
        <v>9409</v>
      </c>
      <c r="AB69" s="1000"/>
      <c r="AC69" s="1000"/>
      <c r="AD69" s="1000"/>
      <c r="AE69" s="1000"/>
      <c r="AF69" s="1000">
        <v>9409</v>
      </c>
      <c r="AG69" s="1000"/>
      <c r="AH69" s="1000"/>
      <c r="AI69" s="1000"/>
      <c r="AJ69" s="1000"/>
      <c r="AK69" s="1000">
        <v>840</v>
      </c>
      <c r="AL69" s="1000"/>
      <c r="AM69" s="1000"/>
      <c r="AN69" s="1000"/>
      <c r="AO69" s="1000"/>
      <c r="AP69" s="1000" t="s">
        <v>598</v>
      </c>
      <c r="AQ69" s="1000"/>
      <c r="AR69" s="1000"/>
      <c r="AS69" s="1000"/>
      <c r="AT69" s="1000"/>
      <c r="AU69" s="1000" t="s">
        <v>598</v>
      </c>
      <c r="AV69" s="1000"/>
      <c r="AW69" s="1000"/>
      <c r="AX69" s="1000"/>
      <c r="AY69" s="1000"/>
      <c r="AZ69" s="1011"/>
      <c r="BA69" s="1011"/>
      <c r="BB69" s="1011"/>
      <c r="BC69" s="1011"/>
      <c r="BD69" s="101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15">
      <c r="A70" s="234">
        <v>3</v>
      </c>
      <c r="B70" s="1003" t="s">
        <v>589</v>
      </c>
      <c r="C70" s="1004"/>
      <c r="D70" s="1004"/>
      <c r="E70" s="1004"/>
      <c r="F70" s="1004"/>
      <c r="G70" s="1004"/>
      <c r="H70" s="1004"/>
      <c r="I70" s="1004"/>
      <c r="J70" s="1004"/>
      <c r="K70" s="1004"/>
      <c r="L70" s="1004"/>
      <c r="M70" s="1004"/>
      <c r="N70" s="1004"/>
      <c r="O70" s="1004"/>
      <c r="P70" s="1005"/>
      <c r="Q70" s="1006">
        <v>3177</v>
      </c>
      <c r="R70" s="1000"/>
      <c r="S70" s="1000"/>
      <c r="T70" s="1000"/>
      <c r="U70" s="1000"/>
      <c r="V70" s="1000">
        <v>3175</v>
      </c>
      <c r="W70" s="1000"/>
      <c r="X70" s="1000"/>
      <c r="Y70" s="1000"/>
      <c r="Z70" s="1000"/>
      <c r="AA70" s="1000">
        <v>2</v>
      </c>
      <c r="AB70" s="1000"/>
      <c r="AC70" s="1000"/>
      <c r="AD70" s="1000"/>
      <c r="AE70" s="1000"/>
      <c r="AF70" s="1000">
        <v>1830</v>
      </c>
      <c r="AG70" s="1000"/>
      <c r="AH70" s="1000"/>
      <c r="AI70" s="1000"/>
      <c r="AJ70" s="1000"/>
      <c r="AK70" s="1000">
        <v>318</v>
      </c>
      <c r="AL70" s="1000"/>
      <c r="AM70" s="1000"/>
      <c r="AN70" s="1000"/>
      <c r="AO70" s="1000"/>
      <c r="AP70" s="1000">
        <v>902</v>
      </c>
      <c r="AQ70" s="1000"/>
      <c r="AR70" s="1000"/>
      <c r="AS70" s="1000"/>
      <c r="AT70" s="1000"/>
      <c r="AU70" s="1000">
        <v>490</v>
      </c>
      <c r="AV70" s="1000"/>
      <c r="AW70" s="1000"/>
      <c r="AX70" s="1000"/>
      <c r="AY70" s="1000"/>
      <c r="AZ70" s="1011"/>
      <c r="BA70" s="1011"/>
      <c r="BB70" s="1011"/>
      <c r="BC70" s="1011"/>
      <c r="BD70" s="101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15">
      <c r="A71" s="234">
        <v>4</v>
      </c>
      <c r="B71" s="1003" t="s">
        <v>590</v>
      </c>
      <c r="C71" s="1004"/>
      <c r="D71" s="1004"/>
      <c r="E71" s="1004"/>
      <c r="F71" s="1004"/>
      <c r="G71" s="1004"/>
      <c r="H71" s="1004"/>
      <c r="I71" s="1004"/>
      <c r="J71" s="1004"/>
      <c r="K71" s="1004"/>
      <c r="L71" s="1004"/>
      <c r="M71" s="1004"/>
      <c r="N71" s="1004"/>
      <c r="O71" s="1004"/>
      <c r="P71" s="1005"/>
      <c r="Q71" s="1007">
        <v>89</v>
      </c>
      <c r="R71" s="1008"/>
      <c r="S71" s="1008"/>
      <c r="T71" s="1008"/>
      <c r="U71" s="1009"/>
      <c r="V71" s="1010">
        <v>83</v>
      </c>
      <c r="W71" s="1008"/>
      <c r="X71" s="1008"/>
      <c r="Y71" s="1008"/>
      <c r="Z71" s="1009"/>
      <c r="AA71" s="1010">
        <v>6</v>
      </c>
      <c r="AB71" s="1008"/>
      <c r="AC71" s="1008"/>
      <c r="AD71" s="1008"/>
      <c r="AE71" s="1009"/>
      <c r="AF71" s="1010">
        <v>1</v>
      </c>
      <c r="AG71" s="1008"/>
      <c r="AH71" s="1008"/>
      <c r="AI71" s="1008"/>
      <c r="AJ71" s="1009"/>
      <c r="AK71" s="1010" t="s">
        <v>598</v>
      </c>
      <c r="AL71" s="1008"/>
      <c r="AM71" s="1008"/>
      <c r="AN71" s="1008"/>
      <c r="AO71" s="1009"/>
      <c r="AP71" s="1010" t="s">
        <v>598</v>
      </c>
      <c r="AQ71" s="1008"/>
      <c r="AR71" s="1008"/>
      <c r="AS71" s="1008"/>
      <c r="AT71" s="1009"/>
      <c r="AU71" s="1010" t="s">
        <v>598</v>
      </c>
      <c r="AV71" s="1008"/>
      <c r="AW71" s="1008"/>
      <c r="AX71" s="1008"/>
      <c r="AY71" s="1009"/>
      <c r="AZ71" s="1013"/>
      <c r="BA71" s="1014"/>
      <c r="BB71" s="1014"/>
      <c r="BC71" s="1014"/>
      <c r="BD71" s="1015"/>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15">
      <c r="A72" s="234">
        <v>5</v>
      </c>
      <c r="B72" s="1003" t="s">
        <v>591</v>
      </c>
      <c r="C72" s="1004"/>
      <c r="D72" s="1004"/>
      <c r="E72" s="1004"/>
      <c r="F72" s="1004"/>
      <c r="G72" s="1004"/>
      <c r="H72" s="1004"/>
      <c r="I72" s="1004"/>
      <c r="J72" s="1004"/>
      <c r="K72" s="1004"/>
      <c r="L72" s="1004"/>
      <c r="M72" s="1004"/>
      <c r="N72" s="1004"/>
      <c r="O72" s="1004"/>
      <c r="P72" s="1005"/>
      <c r="Q72" s="1007">
        <v>241</v>
      </c>
      <c r="R72" s="1008"/>
      <c r="S72" s="1008"/>
      <c r="T72" s="1008"/>
      <c r="U72" s="1009"/>
      <c r="V72" s="1010">
        <v>183</v>
      </c>
      <c r="W72" s="1008"/>
      <c r="X72" s="1008"/>
      <c r="Y72" s="1008"/>
      <c r="Z72" s="1009"/>
      <c r="AA72" s="1010">
        <v>58</v>
      </c>
      <c r="AB72" s="1008"/>
      <c r="AC72" s="1008"/>
      <c r="AD72" s="1008"/>
      <c r="AE72" s="1009"/>
      <c r="AF72" s="1010">
        <v>58</v>
      </c>
      <c r="AG72" s="1008"/>
      <c r="AH72" s="1008"/>
      <c r="AI72" s="1008"/>
      <c r="AJ72" s="1009"/>
      <c r="AK72" s="1010" t="s">
        <v>598</v>
      </c>
      <c r="AL72" s="1008"/>
      <c r="AM72" s="1008"/>
      <c r="AN72" s="1008"/>
      <c r="AO72" s="1009"/>
      <c r="AP72" s="1010" t="s">
        <v>598</v>
      </c>
      <c r="AQ72" s="1008"/>
      <c r="AR72" s="1008"/>
      <c r="AS72" s="1008"/>
      <c r="AT72" s="1009"/>
      <c r="AU72" s="1010" t="s">
        <v>598</v>
      </c>
      <c r="AV72" s="1008"/>
      <c r="AW72" s="1008"/>
      <c r="AX72" s="1008"/>
      <c r="AY72" s="1009"/>
      <c r="AZ72" s="1013"/>
      <c r="BA72" s="1014"/>
      <c r="BB72" s="1014"/>
      <c r="BC72" s="1014"/>
      <c r="BD72" s="1015"/>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15">
      <c r="A73" s="234">
        <v>6</v>
      </c>
      <c r="B73" s="1003" t="s">
        <v>592</v>
      </c>
      <c r="C73" s="1004"/>
      <c r="D73" s="1004"/>
      <c r="E73" s="1004"/>
      <c r="F73" s="1004"/>
      <c r="G73" s="1004"/>
      <c r="H73" s="1004"/>
      <c r="I73" s="1004"/>
      <c r="J73" s="1004"/>
      <c r="K73" s="1004"/>
      <c r="L73" s="1004"/>
      <c r="M73" s="1004"/>
      <c r="N73" s="1004"/>
      <c r="O73" s="1004"/>
      <c r="P73" s="1005"/>
      <c r="Q73" s="1007">
        <v>4748</v>
      </c>
      <c r="R73" s="1008"/>
      <c r="S73" s="1008"/>
      <c r="T73" s="1008"/>
      <c r="U73" s="1009"/>
      <c r="V73" s="1010">
        <v>4500</v>
      </c>
      <c r="W73" s="1008"/>
      <c r="X73" s="1008"/>
      <c r="Y73" s="1008"/>
      <c r="Z73" s="1009"/>
      <c r="AA73" s="1010">
        <v>288</v>
      </c>
      <c r="AB73" s="1008"/>
      <c r="AC73" s="1008"/>
      <c r="AD73" s="1008"/>
      <c r="AE73" s="1009"/>
      <c r="AF73" s="1010">
        <v>288</v>
      </c>
      <c r="AG73" s="1008"/>
      <c r="AH73" s="1008"/>
      <c r="AI73" s="1008"/>
      <c r="AJ73" s="1009"/>
      <c r="AK73" s="1010" t="s">
        <v>598</v>
      </c>
      <c r="AL73" s="1008"/>
      <c r="AM73" s="1008"/>
      <c r="AN73" s="1008"/>
      <c r="AO73" s="1009"/>
      <c r="AP73" s="1010" t="s">
        <v>598</v>
      </c>
      <c r="AQ73" s="1008"/>
      <c r="AR73" s="1008"/>
      <c r="AS73" s="1008"/>
      <c r="AT73" s="1009"/>
      <c r="AU73" s="1010" t="s">
        <v>598</v>
      </c>
      <c r="AV73" s="1008"/>
      <c r="AW73" s="1008"/>
      <c r="AX73" s="1008"/>
      <c r="AY73" s="1009"/>
      <c r="AZ73" s="1011"/>
      <c r="BA73" s="1011"/>
      <c r="BB73" s="1011"/>
      <c r="BC73" s="1011"/>
      <c r="BD73" s="101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15">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15">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15">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15">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15">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15">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15">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15">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15">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15">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15">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15">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15">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15">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
      <c r="A88" s="236" t="s">
        <v>388</v>
      </c>
      <c r="B88" s="966" t="s">
        <v>423</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f>SUM(AF68:AJ87)</f>
        <v>11740</v>
      </c>
      <c r="AG88" s="988"/>
      <c r="AH88" s="988"/>
      <c r="AI88" s="988"/>
      <c r="AJ88" s="988"/>
      <c r="AK88" s="992"/>
      <c r="AL88" s="992"/>
      <c r="AM88" s="992"/>
      <c r="AN88" s="992"/>
      <c r="AO88" s="992"/>
      <c r="AP88" s="988">
        <f t="shared" ref="AP88" si="2">SUM(AP68:AT87)</f>
        <v>902</v>
      </c>
      <c r="AQ88" s="988"/>
      <c r="AR88" s="988"/>
      <c r="AS88" s="988"/>
      <c r="AT88" s="988"/>
      <c r="AU88" s="988">
        <f t="shared" ref="AU88" si="3">SUM(AU68:AY87)</f>
        <v>490</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388</v>
      </c>
      <c r="BR102" s="966" t="s">
        <v>424</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425</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426</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1" t="s">
        <v>429</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430</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15">
      <c r="A109" s="924" t="s">
        <v>431</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432</v>
      </c>
      <c r="AB109" s="925"/>
      <c r="AC109" s="925"/>
      <c r="AD109" s="925"/>
      <c r="AE109" s="926"/>
      <c r="AF109" s="927" t="s">
        <v>433</v>
      </c>
      <c r="AG109" s="925"/>
      <c r="AH109" s="925"/>
      <c r="AI109" s="925"/>
      <c r="AJ109" s="926"/>
      <c r="AK109" s="927" t="s">
        <v>303</v>
      </c>
      <c r="AL109" s="925"/>
      <c r="AM109" s="925"/>
      <c r="AN109" s="925"/>
      <c r="AO109" s="926"/>
      <c r="AP109" s="927" t="s">
        <v>434</v>
      </c>
      <c r="AQ109" s="925"/>
      <c r="AR109" s="925"/>
      <c r="AS109" s="925"/>
      <c r="AT109" s="958"/>
      <c r="AU109" s="924" t="s">
        <v>431</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432</v>
      </c>
      <c r="BR109" s="925"/>
      <c r="BS109" s="925"/>
      <c r="BT109" s="925"/>
      <c r="BU109" s="926"/>
      <c r="BV109" s="927" t="s">
        <v>433</v>
      </c>
      <c r="BW109" s="925"/>
      <c r="BX109" s="925"/>
      <c r="BY109" s="925"/>
      <c r="BZ109" s="926"/>
      <c r="CA109" s="927" t="s">
        <v>303</v>
      </c>
      <c r="CB109" s="925"/>
      <c r="CC109" s="925"/>
      <c r="CD109" s="925"/>
      <c r="CE109" s="926"/>
      <c r="CF109" s="965" t="s">
        <v>434</v>
      </c>
      <c r="CG109" s="965"/>
      <c r="CH109" s="965"/>
      <c r="CI109" s="965"/>
      <c r="CJ109" s="965"/>
      <c r="CK109" s="927" t="s">
        <v>435</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432</v>
      </c>
      <c r="DH109" s="925"/>
      <c r="DI109" s="925"/>
      <c r="DJ109" s="925"/>
      <c r="DK109" s="926"/>
      <c r="DL109" s="927" t="s">
        <v>433</v>
      </c>
      <c r="DM109" s="925"/>
      <c r="DN109" s="925"/>
      <c r="DO109" s="925"/>
      <c r="DP109" s="926"/>
      <c r="DQ109" s="927" t="s">
        <v>303</v>
      </c>
      <c r="DR109" s="925"/>
      <c r="DS109" s="925"/>
      <c r="DT109" s="925"/>
      <c r="DU109" s="926"/>
      <c r="DV109" s="927" t="s">
        <v>434</v>
      </c>
      <c r="DW109" s="925"/>
      <c r="DX109" s="925"/>
      <c r="DY109" s="925"/>
      <c r="DZ109" s="958"/>
    </row>
    <row r="110" spans="1:131" s="226" customFormat="1" ht="26.25" customHeight="1" x14ac:dyDescent="0.15">
      <c r="A110" s="836" t="s">
        <v>436</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1526205</v>
      </c>
      <c r="AB110" s="918"/>
      <c r="AC110" s="918"/>
      <c r="AD110" s="918"/>
      <c r="AE110" s="919"/>
      <c r="AF110" s="920">
        <v>1401624</v>
      </c>
      <c r="AG110" s="918"/>
      <c r="AH110" s="918"/>
      <c r="AI110" s="918"/>
      <c r="AJ110" s="919"/>
      <c r="AK110" s="920">
        <v>1281335</v>
      </c>
      <c r="AL110" s="918"/>
      <c r="AM110" s="918"/>
      <c r="AN110" s="918"/>
      <c r="AO110" s="919"/>
      <c r="AP110" s="921">
        <v>20.399999999999999</v>
      </c>
      <c r="AQ110" s="922"/>
      <c r="AR110" s="922"/>
      <c r="AS110" s="922"/>
      <c r="AT110" s="923"/>
      <c r="AU110" s="959" t="s">
        <v>73</v>
      </c>
      <c r="AV110" s="960"/>
      <c r="AW110" s="960"/>
      <c r="AX110" s="960"/>
      <c r="AY110" s="960"/>
      <c r="AZ110" s="889" t="s">
        <v>437</v>
      </c>
      <c r="BA110" s="837"/>
      <c r="BB110" s="837"/>
      <c r="BC110" s="837"/>
      <c r="BD110" s="837"/>
      <c r="BE110" s="837"/>
      <c r="BF110" s="837"/>
      <c r="BG110" s="837"/>
      <c r="BH110" s="837"/>
      <c r="BI110" s="837"/>
      <c r="BJ110" s="837"/>
      <c r="BK110" s="837"/>
      <c r="BL110" s="837"/>
      <c r="BM110" s="837"/>
      <c r="BN110" s="837"/>
      <c r="BO110" s="837"/>
      <c r="BP110" s="838"/>
      <c r="BQ110" s="890">
        <v>10948634</v>
      </c>
      <c r="BR110" s="871"/>
      <c r="BS110" s="871"/>
      <c r="BT110" s="871"/>
      <c r="BU110" s="871"/>
      <c r="BV110" s="871">
        <v>10623742</v>
      </c>
      <c r="BW110" s="871"/>
      <c r="BX110" s="871"/>
      <c r="BY110" s="871"/>
      <c r="BZ110" s="871"/>
      <c r="CA110" s="871">
        <v>10917826</v>
      </c>
      <c r="CB110" s="871"/>
      <c r="CC110" s="871"/>
      <c r="CD110" s="871"/>
      <c r="CE110" s="871"/>
      <c r="CF110" s="895">
        <v>173.4</v>
      </c>
      <c r="CG110" s="896"/>
      <c r="CH110" s="896"/>
      <c r="CI110" s="896"/>
      <c r="CJ110" s="896"/>
      <c r="CK110" s="955" t="s">
        <v>438</v>
      </c>
      <c r="CL110" s="848"/>
      <c r="CM110" s="889" t="s">
        <v>439</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440</v>
      </c>
      <c r="DH110" s="871"/>
      <c r="DI110" s="871"/>
      <c r="DJ110" s="871"/>
      <c r="DK110" s="871"/>
      <c r="DL110" s="871" t="s">
        <v>441</v>
      </c>
      <c r="DM110" s="871"/>
      <c r="DN110" s="871"/>
      <c r="DO110" s="871"/>
      <c r="DP110" s="871"/>
      <c r="DQ110" s="871" t="s">
        <v>441</v>
      </c>
      <c r="DR110" s="871"/>
      <c r="DS110" s="871"/>
      <c r="DT110" s="871"/>
      <c r="DU110" s="871"/>
      <c r="DV110" s="872" t="s">
        <v>441</v>
      </c>
      <c r="DW110" s="872"/>
      <c r="DX110" s="872"/>
      <c r="DY110" s="872"/>
      <c r="DZ110" s="873"/>
    </row>
    <row r="111" spans="1:131" s="226" customFormat="1" ht="26.25" customHeight="1" x14ac:dyDescent="0.15">
      <c r="A111" s="803" t="s">
        <v>442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441</v>
      </c>
      <c r="AB111" s="948"/>
      <c r="AC111" s="948"/>
      <c r="AD111" s="948"/>
      <c r="AE111" s="949"/>
      <c r="AF111" s="950" t="s">
        <v>413</v>
      </c>
      <c r="AG111" s="948"/>
      <c r="AH111" s="948"/>
      <c r="AI111" s="948"/>
      <c r="AJ111" s="949"/>
      <c r="AK111" s="950" t="s">
        <v>443</v>
      </c>
      <c r="AL111" s="948"/>
      <c r="AM111" s="948"/>
      <c r="AN111" s="948"/>
      <c r="AO111" s="949"/>
      <c r="AP111" s="951" t="s">
        <v>443</v>
      </c>
      <c r="AQ111" s="952"/>
      <c r="AR111" s="952"/>
      <c r="AS111" s="952"/>
      <c r="AT111" s="953"/>
      <c r="AU111" s="961"/>
      <c r="AV111" s="962"/>
      <c r="AW111" s="962"/>
      <c r="AX111" s="962"/>
      <c r="AY111" s="962"/>
      <c r="AZ111" s="844" t="s">
        <v>444</v>
      </c>
      <c r="BA111" s="781"/>
      <c r="BB111" s="781"/>
      <c r="BC111" s="781"/>
      <c r="BD111" s="781"/>
      <c r="BE111" s="781"/>
      <c r="BF111" s="781"/>
      <c r="BG111" s="781"/>
      <c r="BH111" s="781"/>
      <c r="BI111" s="781"/>
      <c r="BJ111" s="781"/>
      <c r="BK111" s="781"/>
      <c r="BL111" s="781"/>
      <c r="BM111" s="781"/>
      <c r="BN111" s="781"/>
      <c r="BO111" s="781"/>
      <c r="BP111" s="782"/>
      <c r="BQ111" s="845" t="s">
        <v>441</v>
      </c>
      <c r="BR111" s="846"/>
      <c r="BS111" s="846"/>
      <c r="BT111" s="846"/>
      <c r="BU111" s="846"/>
      <c r="BV111" s="846" t="s">
        <v>445</v>
      </c>
      <c r="BW111" s="846"/>
      <c r="BX111" s="846"/>
      <c r="BY111" s="846"/>
      <c r="BZ111" s="846"/>
      <c r="CA111" s="846" t="s">
        <v>443</v>
      </c>
      <c r="CB111" s="846"/>
      <c r="CC111" s="846"/>
      <c r="CD111" s="846"/>
      <c r="CE111" s="846"/>
      <c r="CF111" s="904" t="s">
        <v>441</v>
      </c>
      <c r="CG111" s="905"/>
      <c r="CH111" s="905"/>
      <c r="CI111" s="905"/>
      <c r="CJ111" s="905"/>
      <c r="CK111" s="956"/>
      <c r="CL111" s="850"/>
      <c r="CM111" s="844" t="s">
        <v>446</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443</v>
      </c>
      <c r="DH111" s="846"/>
      <c r="DI111" s="846"/>
      <c r="DJ111" s="846"/>
      <c r="DK111" s="846"/>
      <c r="DL111" s="846" t="s">
        <v>443</v>
      </c>
      <c r="DM111" s="846"/>
      <c r="DN111" s="846"/>
      <c r="DO111" s="846"/>
      <c r="DP111" s="846"/>
      <c r="DQ111" s="846" t="s">
        <v>441</v>
      </c>
      <c r="DR111" s="846"/>
      <c r="DS111" s="846"/>
      <c r="DT111" s="846"/>
      <c r="DU111" s="846"/>
      <c r="DV111" s="823" t="s">
        <v>445</v>
      </c>
      <c r="DW111" s="823"/>
      <c r="DX111" s="823"/>
      <c r="DY111" s="823"/>
      <c r="DZ111" s="824"/>
    </row>
    <row r="112" spans="1:131" s="226" customFormat="1" ht="26.25" customHeight="1" x14ac:dyDescent="0.15">
      <c r="A112" s="941" t="s">
        <v>447</v>
      </c>
      <c r="B112" s="942"/>
      <c r="C112" s="781" t="s">
        <v>448</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390</v>
      </c>
      <c r="AB112" s="809"/>
      <c r="AC112" s="809"/>
      <c r="AD112" s="809"/>
      <c r="AE112" s="810"/>
      <c r="AF112" s="811" t="s">
        <v>441</v>
      </c>
      <c r="AG112" s="809"/>
      <c r="AH112" s="809"/>
      <c r="AI112" s="809"/>
      <c r="AJ112" s="810"/>
      <c r="AK112" s="811" t="s">
        <v>441</v>
      </c>
      <c r="AL112" s="809"/>
      <c r="AM112" s="809"/>
      <c r="AN112" s="809"/>
      <c r="AO112" s="810"/>
      <c r="AP112" s="853" t="s">
        <v>441</v>
      </c>
      <c r="AQ112" s="854"/>
      <c r="AR112" s="854"/>
      <c r="AS112" s="854"/>
      <c r="AT112" s="855"/>
      <c r="AU112" s="961"/>
      <c r="AV112" s="962"/>
      <c r="AW112" s="962"/>
      <c r="AX112" s="962"/>
      <c r="AY112" s="962"/>
      <c r="AZ112" s="844" t="s">
        <v>449</v>
      </c>
      <c r="BA112" s="781"/>
      <c r="BB112" s="781"/>
      <c r="BC112" s="781"/>
      <c r="BD112" s="781"/>
      <c r="BE112" s="781"/>
      <c r="BF112" s="781"/>
      <c r="BG112" s="781"/>
      <c r="BH112" s="781"/>
      <c r="BI112" s="781"/>
      <c r="BJ112" s="781"/>
      <c r="BK112" s="781"/>
      <c r="BL112" s="781"/>
      <c r="BM112" s="781"/>
      <c r="BN112" s="781"/>
      <c r="BO112" s="781"/>
      <c r="BP112" s="782"/>
      <c r="BQ112" s="845">
        <v>2886623</v>
      </c>
      <c r="BR112" s="846"/>
      <c r="BS112" s="846"/>
      <c r="BT112" s="846"/>
      <c r="BU112" s="846"/>
      <c r="BV112" s="846">
        <v>2629064</v>
      </c>
      <c r="BW112" s="846"/>
      <c r="BX112" s="846"/>
      <c r="BY112" s="846"/>
      <c r="BZ112" s="846"/>
      <c r="CA112" s="846">
        <v>2433786</v>
      </c>
      <c r="CB112" s="846"/>
      <c r="CC112" s="846"/>
      <c r="CD112" s="846"/>
      <c r="CE112" s="846"/>
      <c r="CF112" s="904">
        <v>38.700000000000003</v>
      </c>
      <c r="CG112" s="905"/>
      <c r="CH112" s="905"/>
      <c r="CI112" s="905"/>
      <c r="CJ112" s="905"/>
      <c r="CK112" s="956"/>
      <c r="CL112" s="850"/>
      <c r="CM112" s="844" t="s">
        <v>450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413</v>
      </c>
      <c r="DH112" s="846"/>
      <c r="DI112" s="846"/>
      <c r="DJ112" s="846"/>
      <c r="DK112" s="846"/>
      <c r="DL112" s="846" t="s">
        <v>445</v>
      </c>
      <c r="DM112" s="846"/>
      <c r="DN112" s="846"/>
      <c r="DO112" s="846"/>
      <c r="DP112" s="846"/>
      <c r="DQ112" s="846" t="s">
        <v>445</v>
      </c>
      <c r="DR112" s="846"/>
      <c r="DS112" s="846"/>
      <c r="DT112" s="846"/>
      <c r="DU112" s="846"/>
      <c r="DV112" s="823" t="s">
        <v>413</v>
      </c>
      <c r="DW112" s="823"/>
      <c r="DX112" s="823"/>
      <c r="DY112" s="823"/>
      <c r="DZ112" s="824"/>
    </row>
    <row r="113" spans="1:130" s="226" customFormat="1" ht="26.25" customHeight="1" x14ac:dyDescent="0.15">
      <c r="A113" s="943"/>
      <c r="B113" s="944"/>
      <c r="C113" s="781" t="s">
        <v>451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317779</v>
      </c>
      <c r="AB113" s="948"/>
      <c r="AC113" s="948"/>
      <c r="AD113" s="948"/>
      <c r="AE113" s="949"/>
      <c r="AF113" s="950">
        <v>310802</v>
      </c>
      <c r="AG113" s="948"/>
      <c r="AH113" s="948"/>
      <c r="AI113" s="948"/>
      <c r="AJ113" s="949"/>
      <c r="AK113" s="950">
        <v>283660</v>
      </c>
      <c r="AL113" s="948"/>
      <c r="AM113" s="948"/>
      <c r="AN113" s="948"/>
      <c r="AO113" s="949"/>
      <c r="AP113" s="951">
        <v>4.5</v>
      </c>
      <c r="AQ113" s="952"/>
      <c r="AR113" s="952"/>
      <c r="AS113" s="952"/>
      <c r="AT113" s="953"/>
      <c r="AU113" s="961"/>
      <c r="AV113" s="962"/>
      <c r="AW113" s="962"/>
      <c r="AX113" s="962"/>
      <c r="AY113" s="962"/>
      <c r="AZ113" s="844" t="s">
        <v>452</v>
      </c>
      <c r="BA113" s="781"/>
      <c r="BB113" s="781"/>
      <c r="BC113" s="781"/>
      <c r="BD113" s="781"/>
      <c r="BE113" s="781"/>
      <c r="BF113" s="781"/>
      <c r="BG113" s="781"/>
      <c r="BH113" s="781"/>
      <c r="BI113" s="781"/>
      <c r="BJ113" s="781"/>
      <c r="BK113" s="781"/>
      <c r="BL113" s="781"/>
      <c r="BM113" s="781"/>
      <c r="BN113" s="781"/>
      <c r="BO113" s="781"/>
      <c r="BP113" s="782"/>
      <c r="BQ113" s="845">
        <v>549487</v>
      </c>
      <c r="BR113" s="846"/>
      <c r="BS113" s="846"/>
      <c r="BT113" s="846"/>
      <c r="BU113" s="846"/>
      <c r="BV113" s="846">
        <v>534866</v>
      </c>
      <c r="BW113" s="846"/>
      <c r="BX113" s="846"/>
      <c r="BY113" s="846"/>
      <c r="BZ113" s="846"/>
      <c r="CA113" s="846">
        <v>490403</v>
      </c>
      <c r="CB113" s="846"/>
      <c r="CC113" s="846"/>
      <c r="CD113" s="846"/>
      <c r="CE113" s="846"/>
      <c r="CF113" s="904">
        <v>7.8</v>
      </c>
      <c r="CG113" s="905"/>
      <c r="CH113" s="905"/>
      <c r="CI113" s="905"/>
      <c r="CJ113" s="905"/>
      <c r="CK113" s="956"/>
      <c r="CL113" s="850"/>
      <c r="CM113" s="844" t="s">
        <v>453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413</v>
      </c>
      <c r="DH113" s="809"/>
      <c r="DI113" s="809"/>
      <c r="DJ113" s="809"/>
      <c r="DK113" s="810"/>
      <c r="DL113" s="811" t="s">
        <v>445</v>
      </c>
      <c r="DM113" s="809"/>
      <c r="DN113" s="809"/>
      <c r="DO113" s="809"/>
      <c r="DP113" s="810"/>
      <c r="DQ113" s="811" t="s">
        <v>441</v>
      </c>
      <c r="DR113" s="809"/>
      <c r="DS113" s="809"/>
      <c r="DT113" s="809"/>
      <c r="DU113" s="810"/>
      <c r="DV113" s="853" t="s">
        <v>413</v>
      </c>
      <c r="DW113" s="854"/>
      <c r="DX113" s="854"/>
      <c r="DY113" s="854"/>
      <c r="DZ113" s="855"/>
    </row>
    <row r="114" spans="1:130" s="226" customFormat="1" ht="26.25" customHeight="1" x14ac:dyDescent="0.15">
      <c r="A114" s="943"/>
      <c r="B114" s="944"/>
      <c r="C114" s="781" t="s">
        <v>454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98138</v>
      </c>
      <c r="AB114" s="809"/>
      <c r="AC114" s="809"/>
      <c r="AD114" s="809"/>
      <c r="AE114" s="810"/>
      <c r="AF114" s="811">
        <v>107761</v>
      </c>
      <c r="AG114" s="809"/>
      <c r="AH114" s="809"/>
      <c r="AI114" s="809"/>
      <c r="AJ114" s="810"/>
      <c r="AK114" s="811">
        <v>93607</v>
      </c>
      <c r="AL114" s="809"/>
      <c r="AM114" s="809"/>
      <c r="AN114" s="809"/>
      <c r="AO114" s="810"/>
      <c r="AP114" s="853">
        <v>1.5</v>
      </c>
      <c r="AQ114" s="854"/>
      <c r="AR114" s="854"/>
      <c r="AS114" s="854"/>
      <c r="AT114" s="855"/>
      <c r="AU114" s="961"/>
      <c r="AV114" s="962"/>
      <c r="AW114" s="962"/>
      <c r="AX114" s="962"/>
      <c r="AY114" s="962"/>
      <c r="AZ114" s="844" t="s">
        <v>455</v>
      </c>
      <c r="BA114" s="781"/>
      <c r="BB114" s="781"/>
      <c r="BC114" s="781"/>
      <c r="BD114" s="781"/>
      <c r="BE114" s="781"/>
      <c r="BF114" s="781"/>
      <c r="BG114" s="781"/>
      <c r="BH114" s="781"/>
      <c r="BI114" s="781"/>
      <c r="BJ114" s="781"/>
      <c r="BK114" s="781"/>
      <c r="BL114" s="781"/>
      <c r="BM114" s="781"/>
      <c r="BN114" s="781"/>
      <c r="BO114" s="781"/>
      <c r="BP114" s="782"/>
      <c r="BQ114" s="845">
        <v>1157091</v>
      </c>
      <c r="BR114" s="846"/>
      <c r="BS114" s="846"/>
      <c r="BT114" s="846"/>
      <c r="BU114" s="846"/>
      <c r="BV114" s="846">
        <v>1210807</v>
      </c>
      <c r="BW114" s="846"/>
      <c r="BX114" s="846"/>
      <c r="BY114" s="846"/>
      <c r="BZ114" s="846"/>
      <c r="CA114" s="846">
        <v>1232301</v>
      </c>
      <c r="CB114" s="846"/>
      <c r="CC114" s="846"/>
      <c r="CD114" s="846"/>
      <c r="CE114" s="846"/>
      <c r="CF114" s="904">
        <v>19.600000000000001</v>
      </c>
      <c r="CG114" s="905"/>
      <c r="CH114" s="905"/>
      <c r="CI114" s="905"/>
      <c r="CJ114" s="905"/>
      <c r="CK114" s="956"/>
      <c r="CL114" s="850"/>
      <c r="CM114" s="844" t="s">
        <v>456</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445</v>
      </c>
      <c r="DH114" s="809"/>
      <c r="DI114" s="809"/>
      <c r="DJ114" s="809"/>
      <c r="DK114" s="810"/>
      <c r="DL114" s="811" t="s">
        <v>390</v>
      </c>
      <c r="DM114" s="809"/>
      <c r="DN114" s="809"/>
      <c r="DO114" s="809"/>
      <c r="DP114" s="810"/>
      <c r="DQ114" s="811" t="s">
        <v>441</v>
      </c>
      <c r="DR114" s="809"/>
      <c r="DS114" s="809"/>
      <c r="DT114" s="809"/>
      <c r="DU114" s="810"/>
      <c r="DV114" s="853" t="s">
        <v>441</v>
      </c>
      <c r="DW114" s="854"/>
      <c r="DX114" s="854"/>
      <c r="DY114" s="854"/>
      <c r="DZ114" s="855"/>
    </row>
    <row r="115" spans="1:130" s="226" customFormat="1" ht="26.25" customHeight="1" x14ac:dyDescent="0.15">
      <c r="A115" s="943"/>
      <c r="B115" s="944"/>
      <c r="C115" s="781" t="s">
        <v>457</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30272</v>
      </c>
      <c r="AB115" s="948"/>
      <c r="AC115" s="948"/>
      <c r="AD115" s="948"/>
      <c r="AE115" s="949"/>
      <c r="AF115" s="950">
        <v>28129</v>
      </c>
      <c r="AG115" s="948"/>
      <c r="AH115" s="948"/>
      <c r="AI115" s="948"/>
      <c r="AJ115" s="949"/>
      <c r="AK115" s="950">
        <v>22208</v>
      </c>
      <c r="AL115" s="948"/>
      <c r="AM115" s="948"/>
      <c r="AN115" s="948"/>
      <c r="AO115" s="949"/>
      <c r="AP115" s="951">
        <v>0.4</v>
      </c>
      <c r="AQ115" s="952"/>
      <c r="AR115" s="952"/>
      <c r="AS115" s="952"/>
      <c r="AT115" s="953"/>
      <c r="AU115" s="961"/>
      <c r="AV115" s="962"/>
      <c r="AW115" s="962"/>
      <c r="AX115" s="962"/>
      <c r="AY115" s="962"/>
      <c r="AZ115" s="844" t="s">
        <v>458</v>
      </c>
      <c r="BA115" s="781"/>
      <c r="BB115" s="781"/>
      <c r="BC115" s="781"/>
      <c r="BD115" s="781"/>
      <c r="BE115" s="781"/>
      <c r="BF115" s="781"/>
      <c r="BG115" s="781"/>
      <c r="BH115" s="781"/>
      <c r="BI115" s="781"/>
      <c r="BJ115" s="781"/>
      <c r="BK115" s="781"/>
      <c r="BL115" s="781"/>
      <c r="BM115" s="781"/>
      <c r="BN115" s="781"/>
      <c r="BO115" s="781"/>
      <c r="BP115" s="782"/>
      <c r="BQ115" s="845">
        <v>7594</v>
      </c>
      <c r="BR115" s="846"/>
      <c r="BS115" s="846"/>
      <c r="BT115" s="846"/>
      <c r="BU115" s="846"/>
      <c r="BV115" s="846" t="s">
        <v>413</v>
      </c>
      <c r="BW115" s="846"/>
      <c r="BX115" s="846"/>
      <c r="BY115" s="846"/>
      <c r="BZ115" s="846"/>
      <c r="CA115" s="846" t="s">
        <v>441</v>
      </c>
      <c r="CB115" s="846"/>
      <c r="CC115" s="846"/>
      <c r="CD115" s="846"/>
      <c r="CE115" s="846"/>
      <c r="CF115" s="904" t="s">
        <v>441</v>
      </c>
      <c r="CG115" s="905"/>
      <c r="CH115" s="905"/>
      <c r="CI115" s="905"/>
      <c r="CJ115" s="905"/>
      <c r="CK115" s="956"/>
      <c r="CL115" s="850"/>
      <c r="CM115" s="844" t="s">
        <v>459</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413</v>
      </c>
      <c r="DH115" s="809"/>
      <c r="DI115" s="809"/>
      <c r="DJ115" s="809"/>
      <c r="DK115" s="810"/>
      <c r="DL115" s="811" t="s">
        <v>441</v>
      </c>
      <c r="DM115" s="809"/>
      <c r="DN115" s="809"/>
      <c r="DO115" s="809"/>
      <c r="DP115" s="810"/>
      <c r="DQ115" s="811" t="s">
        <v>441</v>
      </c>
      <c r="DR115" s="809"/>
      <c r="DS115" s="809"/>
      <c r="DT115" s="809"/>
      <c r="DU115" s="810"/>
      <c r="DV115" s="853" t="s">
        <v>441</v>
      </c>
      <c r="DW115" s="854"/>
      <c r="DX115" s="854"/>
      <c r="DY115" s="854"/>
      <c r="DZ115" s="855"/>
    </row>
    <row r="116" spans="1:130" s="226" customFormat="1" ht="26.25" customHeight="1" x14ac:dyDescent="0.15">
      <c r="A116" s="945"/>
      <c r="B116" s="946"/>
      <c r="C116" s="868" t="s">
        <v>460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441</v>
      </c>
      <c r="AB116" s="809"/>
      <c r="AC116" s="809"/>
      <c r="AD116" s="809"/>
      <c r="AE116" s="810"/>
      <c r="AF116" s="811" t="s">
        <v>441</v>
      </c>
      <c r="AG116" s="809"/>
      <c r="AH116" s="809"/>
      <c r="AI116" s="809"/>
      <c r="AJ116" s="810"/>
      <c r="AK116" s="811" t="s">
        <v>413</v>
      </c>
      <c r="AL116" s="809"/>
      <c r="AM116" s="809"/>
      <c r="AN116" s="809"/>
      <c r="AO116" s="810"/>
      <c r="AP116" s="853" t="s">
        <v>441</v>
      </c>
      <c r="AQ116" s="854"/>
      <c r="AR116" s="854"/>
      <c r="AS116" s="854"/>
      <c r="AT116" s="855"/>
      <c r="AU116" s="961"/>
      <c r="AV116" s="962"/>
      <c r="AW116" s="962"/>
      <c r="AX116" s="962"/>
      <c r="AY116" s="962"/>
      <c r="AZ116" s="938" t="s">
        <v>461</v>
      </c>
      <c r="BA116" s="939"/>
      <c r="BB116" s="939"/>
      <c r="BC116" s="939"/>
      <c r="BD116" s="939"/>
      <c r="BE116" s="939"/>
      <c r="BF116" s="939"/>
      <c r="BG116" s="939"/>
      <c r="BH116" s="939"/>
      <c r="BI116" s="939"/>
      <c r="BJ116" s="939"/>
      <c r="BK116" s="939"/>
      <c r="BL116" s="939"/>
      <c r="BM116" s="939"/>
      <c r="BN116" s="939"/>
      <c r="BO116" s="939"/>
      <c r="BP116" s="940"/>
      <c r="BQ116" s="845" t="s">
        <v>413</v>
      </c>
      <c r="BR116" s="846"/>
      <c r="BS116" s="846"/>
      <c r="BT116" s="846"/>
      <c r="BU116" s="846"/>
      <c r="BV116" s="846" t="s">
        <v>413</v>
      </c>
      <c r="BW116" s="846"/>
      <c r="BX116" s="846"/>
      <c r="BY116" s="846"/>
      <c r="BZ116" s="846"/>
      <c r="CA116" s="846" t="s">
        <v>445</v>
      </c>
      <c r="CB116" s="846"/>
      <c r="CC116" s="846"/>
      <c r="CD116" s="846"/>
      <c r="CE116" s="846"/>
      <c r="CF116" s="904" t="s">
        <v>445</v>
      </c>
      <c r="CG116" s="905"/>
      <c r="CH116" s="905"/>
      <c r="CI116" s="905"/>
      <c r="CJ116" s="905"/>
      <c r="CK116" s="956"/>
      <c r="CL116" s="850"/>
      <c r="CM116" s="844" t="s">
        <v>462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441</v>
      </c>
      <c r="DH116" s="809"/>
      <c r="DI116" s="809"/>
      <c r="DJ116" s="809"/>
      <c r="DK116" s="810"/>
      <c r="DL116" s="811" t="s">
        <v>441</v>
      </c>
      <c r="DM116" s="809"/>
      <c r="DN116" s="809"/>
      <c r="DO116" s="809"/>
      <c r="DP116" s="810"/>
      <c r="DQ116" s="811" t="s">
        <v>390</v>
      </c>
      <c r="DR116" s="809"/>
      <c r="DS116" s="809"/>
      <c r="DT116" s="809"/>
      <c r="DU116" s="810"/>
      <c r="DV116" s="853" t="s">
        <v>441</v>
      </c>
      <c r="DW116" s="854"/>
      <c r="DX116" s="854"/>
      <c r="DY116" s="854"/>
      <c r="DZ116" s="855"/>
    </row>
    <row r="117" spans="1:130" s="226" customFormat="1" ht="26.25" customHeight="1" x14ac:dyDescent="0.15">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463</v>
      </c>
      <c r="Z117" s="926"/>
      <c r="AA117" s="931">
        <v>1972394</v>
      </c>
      <c r="AB117" s="932"/>
      <c r="AC117" s="932"/>
      <c r="AD117" s="932"/>
      <c r="AE117" s="933"/>
      <c r="AF117" s="934">
        <v>1848316</v>
      </c>
      <c r="AG117" s="932"/>
      <c r="AH117" s="932"/>
      <c r="AI117" s="932"/>
      <c r="AJ117" s="933"/>
      <c r="AK117" s="934">
        <v>1680810</v>
      </c>
      <c r="AL117" s="932"/>
      <c r="AM117" s="932"/>
      <c r="AN117" s="932"/>
      <c r="AO117" s="933"/>
      <c r="AP117" s="935"/>
      <c r="AQ117" s="936"/>
      <c r="AR117" s="936"/>
      <c r="AS117" s="936"/>
      <c r="AT117" s="937"/>
      <c r="AU117" s="961"/>
      <c r="AV117" s="962"/>
      <c r="AW117" s="962"/>
      <c r="AX117" s="962"/>
      <c r="AY117" s="962"/>
      <c r="AZ117" s="892" t="s">
        <v>464</v>
      </c>
      <c r="BA117" s="893"/>
      <c r="BB117" s="893"/>
      <c r="BC117" s="893"/>
      <c r="BD117" s="893"/>
      <c r="BE117" s="893"/>
      <c r="BF117" s="893"/>
      <c r="BG117" s="893"/>
      <c r="BH117" s="893"/>
      <c r="BI117" s="893"/>
      <c r="BJ117" s="893"/>
      <c r="BK117" s="893"/>
      <c r="BL117" s="893"/>
      <c r="BM117" s="893"/>
      <c r="BN117" s="893"/>
      <c r="BO117" s="893"/>
      <c r="BP117" s="894"/>
      <c r="BQ117" s="845" t="s">
        <v>445</v>
      </c>
      <c r="BR117" s="846"/>
      <c r="BS117" s="846"/>
      <c r="BT117" s="846"/>
      <c r="BU117" s="846"/>
      <c r="BV117" s="846" t="s">
        <v>445</v>
      </c>
      <c r="BW117" s="846"/>
      <c r="BX117" s="846"/>
      <c r="BY117" s="846"/>
      <c r="BZ117" s="846"/>
      <c r="CA117" s="846" t="s">
        <v>441</v>
      </c>
      <c r="CB117" s="846"/>
      <c r="CC117" s="846"/>
      <c r="CD117" s="846"/>
      <c r="CE117" s="846"/>
      <c r="CF117" s="904" t="s">
        <v>441</v>
      </c>
      <c r="CG117" s="905"/>
      <c r="CH117" s="905"/>
      <c r="CI117" s="905"/>
      <c r="CJ117" s="905"/>
      <c r="CK117" s="956"/>
      <c r="CL117" s="850"/>
      <c r="CM117" s="844" t="s">
        <v>465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441</v>
      </c>
      <c r="DH117" s="809"/>
      <c r="DI117" s="809"/>
      <c r="DJ117" s="809"/>
      <c r="DK117" s="810"/>
      <c r="DL117" s="811" t="s">
        <v>441</v>
      </c>
      <c r="DM117" s="809"/>
      <c r="DN117" s="809"/>
      <c r="DO117" s="809"/>
      <c r="DP117" s="810"/>
      <c r="DQ117" s="811" t="s">
        <v>445</v>
      </c>
      <c r="DR117" s="809"/>
      <c r="DS117" s="809"/>
      <c r="DT117" s="809"/>
      <c r="DU117" s="810"/>
      <c r="DV117" s="853" t="s">
        <v>445</v>
      </c>
      <c r="DW117" s="854"/>
      <c r="DX117" s="854"/>
      <c r="DY117" s="854"/>
      <c r="DZ117" s="855"/>
    </row>
    <row r="118" spans="1:130" s="226" customFormat="1" ht="26.25" customHeight="1" x14ac:dyDescent="0.15">
      <c r="A118" s="924" t="s">
        <v>435</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432</v>
      </c>
      <c r="AB118" s="925"/>
      <c r="AC118" s="925"/>
      <c r="AD118" s="925"/>
      <c r="AE118" s="926"/>
      <c r="AF118" s="927" t="s">
        <v>433</v>
      </c>
      <c r="AG118" s="925"/>
      <c r="AH118" s="925"/>
      <c r="AI118" s="925"/>
      <c r="AJ118" s="926"/>
      <c r="AK118" s="927" t="s">
        <v>303</v>
      </c>
      <c r="AL118" s="925"/>
      <c r="AM118" s="925"/>
      <c r="AN118" s="925"/>
      <c r="AO118" s="926"/>
      <c r="AP118" s="928" t="s">
        <v>434</v>
      </c>
      <c r="AQ118" s="929"/>
      <c r="AR118" s="929"/>
      <c r="AS118" s="929"/>
      <c r="AT118" s="930"/>
      <c r="AU118" s="961"/>
      <c r="AV118" s="962"/>
      <c r="AW118" s="962"/>
      <c r="AX118" s="962"/>
      <c r="AY118" s="962"/>
      <c r="AZ118" s="867" t="s">
        <v>466</v>
      </c>
      <c r="BA118" s="868"/>
      <c r="BB118" s="868"/>
      <c r="BC118" s="868"/>
      <c r="BD118" s="868"/>
      <c r="BE118" s="868"/>
      <c r="BF118" s="868"/>
      <c r="BG118" s="868"/>
      <c r="BH118" s="868"/>
      <c r="BI118" s="868"/>
      <c r="BJ118" s="868"/>
      <c r="BK118" s="868"/>
      <c r="BL118" s="868"/>
      <c r="BM118" s="868"/>
      <c r="BN118" s="868"/>
      <c r="BO118" s="868"/>
      <c r="BP118" s="869"/>
      <c r="BQ118" s="908" t="s">
        <v>441</v>
      </c>
      <c r="BR118" s="874"/>
      <c r="BS118" s="874"/>
      <c r="BT118" s="874"/>
      <c r="BU118" s="874"/>
      <c r="BV118" s="874" t="s">
        <v>441</v>
      </c>
      <c r="BW118" s="874"/>
      <c r="BX118" s="874"/>
      <c r="BY118" s="874"/>
      <c r="BZ118" s="874"/>
      <c r="CA118" s="874" t="s">
        <v>441</v>
      </c>
      <c r="CB118" s="874"/>
      <c r="CC118" s="874"/>
      <c r="CD118" s="874"/>
      <c r="CE118" s="874"/>
      <c r="CF118" s="904" t="s">
        <v>445</v>
      </c>
      <c r="CG118" s="905"/>
      <c r="CH118" s="905"/>
      <c r="CI118" s="905"/>
      <c r="CJ118" s="905"/>
      <c r="CK118" s="956"/>
      <c r="CL118" s="850"/>
      <c r="CM118" s="844" t="s">
        <v>467</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445</v>
      </c>
      <c r="DH118" s="809"/>
      <c r="DI118" s="809"/>
      <c r="DJ118" s="809"/>
      <c r="DK118" s="810"/>
      <c r="DL118" s="811" t="s">
        <v>441</v>
      </c>
      <c r="DM118" s="809"/>
      <c r="DN118" s="809"/>
      <c r="DO118" s="809"/>
      <c r="DP118" s="810"/>
      <c r="DQ118" s="811" t="s">
        <v>445</v>
      </c>
      <c r="DR118" s="809"/>
      <c r="DS118" s="809"/>
      <c r="DT118" s="809"/>
      <c r="DU118" s="810"/>
      <c r="DV118" s="853" t="s">
        <v>441</v>
      </c>
      <c r="DW118" s="854"/>
      <c r="DX118" s="854"/>
      <c r="DY118" s="854"/>
      <c r="DZ118" s="855"/>
    </row>
    <row r="119" spans="1:130" s="226" customFormat="1" ht="26.25" customHeight="1" x14ac:dyDescent="0.15">
      <c r="A119" s="847" t="s">
        <v>438</v>
      </c>
      <c r="B119" s="848"/>
      <c r="C119" s="889" t="s">
        <v>439</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441</v>
      </c>
      <c r="AB119" s="918"/>
      <c r="AC119" s="918"/>
      <c r="AD119" s="918"/>
      <c r="AE119" s="919"/>
      <c r="AF119" s="920" t="s">
        <v>445</v>
      </c>
      <c r="AG119" s="918"/>
      <c r="AH119" s="918"/>
      <c r="AI119" s="918"/>
      <c r="AJ119" s="919"/>
      <c r="AK119" s="920" t="s">
        <v>441</v>
      </c>
      <c r="AL119" s="918"/>
      <c r="AM119" s="918"/>
      <c r="AN119" s="918"/>
      <c r="AO119" s="919"/>
      <c r="AP119" s="921" t="s">
        <v>445</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468</v>
      </c>
      <c r="BP119" s="907"/>
      <c r="BQ119" s="908">
        <v>15549429</v>
      </c>
      <c r="BR119" s="874"/>
      <c r="BS119" s="874"/>
      <c r="BT119" s="874"/>
      <c r="BU119" s="874"/>
      <c r="BV119" s="874">
        <v>14998479</v>
      </c>
      <c r="BW119" s="874"/>
      <c r="BX119" s="874"/>
      <c r="BY119" s="874"/>
      <c r="BZ119" s="874"/>
      <c r="CA119" s="874">
        <v>15074316</v>
      </c>
      <c r="CB119" s="874"/>
      <c r="CC119" s="874"/>
      <c r="CD119" s="874"/>
      <c r="CE119" s="874"/>
      <c r="CF119" s="777"/>
      <c r="CG119" s="778"/>
      <c r="CH119" s="778"/>
      <c r="CI119" s="778"/>
      <c r="CJ119" s="863"/>
      <c r="CK119" s="957"/>
      <c r="CL119" s="852"/>
      <c r="CM119" s="867" t="s">
        <v>469</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445</v>
      </c>
      <c r="DH119" s="793"/>
      <c r="DI119" s="793"/>
      <c r="DJ119" s="793"/>
      <c r="DK119" s="794"/>
      <c r="DL119" s="795" t="s">
        <v>441</v>
      </c>
      <c r="DM119" s="793"/>
      <c r="DN119" s="793"/>
      <c r="DO119" s="793"/>
      <c r="DP119" s="794"/>
      <c r="DQ119" s="795" t="s">
        <v>441</v>
      </c>
      <c r="DR119" s="793"/>
      <c r="DS119" s="793"/>
      <c r="DT119" s="793"/>
      <c r="DU119" s="794"/>
      <c r="DV119" s="877" t="s">
        <v>445</v>
      </c>
      <c r="DW119" s="878"/>
      <c r="DX119" s="878"/>
      <c r="DY119" s="878"/>
      <c r="DZ119" s="879"/>
    </row>
    <row r="120" spans="1:130" s="226" customFormat="1" ht="26.25" customHeight="1" x14ac:dyDescent="0.15">
      <c r="A120" s="849"/>
      <c r="B120" s="850"/>
      <c r="C120" s="844" t="s">
        <v>446</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441</v>
      </c>
      <c r="AB120" s="809"/>
      <c r="AC120" s="809"/>
      <c r="AD120" s="809"/>
      <c r="AE120" s="810"/>
      <c r="AF120" s="811" t="s">
        <v>441</v>
      </c>
      <c r="AG120" s="809"/>
      <c r="AH120" s="809"/>
      <c r="AI120" s="809"/>
      <c r="AJ120" s="810"/>
      <c r="AK120" s="811" t="s">
        <v>445</v>
      </c>
      <c r="AL120" s="809"/>
      <c r="AM120" s="809"/>
      <c r="AN120" s="809"/>
      <c r="AO120" s="810"/>
      <c r="AP120" s="853" t="s">
        <v>445</v>
      </c>
      <c r="AQ120" s="854"/>
      <c r="AR120" s="854"/>
      <c r="AS120" s="854"/>
      <c r="AT120" s="855"/>
      <c r="AU120" s="909" t="s">
        <v>470</v>
      </c>
      <c r="AV120" s="910"/>
      <c r="AW120" s="910"/>
      <c r="AX120" s="910"/>
      <c r="AY120" s="911"/>
      <c r="AZ120" s="889" t="s">
        <v>471</v>
      </c>
      <c r="BA120" s="837"/>
      <c r="BB120" s="837"/>
      <c r="BC120" s="837"/>
      <c r="BD120" s="837"/>
      <c r="BE120" s="837"/>
      <c r="BF120" s="837"/>
      <c r="BG120" s="837"/>
      <c r="BH120" s="837"/>
      <c r="BI120" s="837"/>
      <c r="BJ120" s="837"/>
      <c r="BK120" s="837"/>
      <c r="BL120" s="837"/>
      <c r="BM120" s="837"/>
      <c r="BN120" s="837"/>
      <c r="BO120" s="837"/>
      <c r="BP120" s="838"/>
      <c r="BQ120" s="890">
        <v>3255657</v>
      </c>
      <c r="BR120" s="871"/>
      <c r="BS120" s="871"/>
      <c r="BT120" s="871"/>
      <c r="BU120" s="871"/>
      <c r="BV120" s="871">
        <v>3268838</v>
      </c>
      <c r="BW120" s="871"/>
      <c r="BX120" s="871"/>
      <c r="BY120" s="871"/>
      <c r="BZ120" s="871"/>
      <c r="CA120" s="871">
        <v>3639729</v>
      </c>
      <c r="CB120" s="871"/>
      <c r="CC120" s="871"/>
      <c r="CD120" s="871"/>
      <c r="CE120" s="871"/>
      <c r="CF120" s="895">
        <v>57.8</v>
      </c>
      <c r="CG120" s="896"/>
      <c r="CH120" s="896"/>
      <c r="CI120" s="896"/>
      <c r="CJ120" s="896"/>
      <c r="CK120" s="897" t="s">
        <v>472</v>
      </c>
      <c r="CL120" s="881"/>
      <c r="CM120" s="881"/>
      <c r="CN120" s="881"/>
      <c r="CO120" s="882"/>
      <c r="CP120" s="901" t="s">
        <v>473</v>
      </c>
      <c r="CQ120" s="902"/>
      <c r="CR120" s="902"/>
      <c r="CS120" s="902"/>
      <c r="CT120" s="902"/>
      <c r="CU120" s="902"/>
      <c r="CV120" s="902"/>
      <c r="CW120" s="902"/>
      <c r="CX120" s="902"/>
      <c r="CY120" s="902"/>
      <c r="CZ120" s="902"/>
      <c r="DA120" s="902"/>
      <c r="DB120" s="902"/>
      <c r="DC120" s="902"/>
      <c r="DD120" s="902"/>
      <c r="DE120" s="902"/>
      <c r="DF120" s="903"/>
      <c r="DG120" s="890">
        <v>1606139</v>
      </c>
      <c r="DH120" s="871"/>
      <c r="DI120" s="871"/>
      <c r="DJ120" s="871"/>
      <c r="DK120" s="871"/>
      <c r="DL120" s="871">
        <v>1402317</v>
      </c>
      <c r="DM120" s="871"/>
      <c r="DN120" s="871"/>
      <c r="DO120" s="871"/>
      <c r="DP120" s="871"/>
      <c r="DQ120" s="871">
        <v>1230487</v>
      </c>
      <c r="DR120" s="871"/>
      <c r="DS120" s="871"/>
      <c r="DT120" s="871"/>
      <c r="DU120" s="871"/>
      <c r="DV120" s="872">
        <v>19.5</v>
      </c>
      <c r="DW120" s="872"/>
      <c r="DX120" s="872"/>
      <c r="DY120" s="872"/>
      <c r="DZ120" s="873"/>
    </row>
    <row r="121" spans="1:130" s="226" customFormat="1" ht="26.25" customHeight="1" x14ac:dyDescent="0.15">
      <c r="A121" s="849"/>
      <c r="B121" s="850"/>
      <c r="C121" s="892" t="s">
        <v>474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441</v>
      </c>
      <c r="AB121" s="809"/>
      <c r="AC121" s="809"/>
      <c r="AD121" s="809"/>
      <c r="AE121" s="810"/>
      <c r="AF121" s="811" t="s">
        <v>445</v>
      </c>
      <c r="AG121" s="809"/>
      <c r="AH121" s="809"/>
      <c r="AI121" s="809"/>
      <c r="AJ121" s="810"/>
      <c r="AK121" s="811" t="s">
        <v>441</v>
      </c>
      <c r="AL121" s="809"/>
      <c r="AM121" s="809"/>
      <c r="AN121" s="809"/>
      <c r="AO121" s="810"/>
      <c r="AP121" s="853" t="s">
        <v>445</v>
      </c>
      <c r="AQ121" s="854"/>
      <c r="AR121" s="854"/>
      <c r="AS121" s="854"/>
      <c r="AT121" s="855"/>
      <c r="AU121" s="912"/>
      <c r="AV121" s="913"/>
      <c r="AW121" s="913"/>
      <c r="AX121" s="913"/>
      <c r="AY121" s="914"/>
      <c r="AZ121" s="844" t="s">
        <v>475</v>
      </c>
      <c r="BA121" s="781"/>
      <c r="BB121" s="781"/>
      <c r="BC121" s="781"/>
      <c r="BD121" s="781"/>
      <c r="BE121" s="781"/>
      <c r="BF121" s="781"/>
      <c r="BG121" s="781"/>
      <c r="BH121" s="781"/>
      <c r="BI121" s="781"/>
      <c r="BJ121" s="781"/>
      <c r="BK121" s="781"/>
      <c r="BL121" s="781"/>
      <c r="BM121" s="781"/>
      <c r="BN121" s="781"/>
      <c r="BO121" s="781"/>
      <c r="BP121" s="782"/>
      <c r="BQ121" s="845">
        <v>52921</v>
      </c>
      <c r="BR121" s="846"/>
      <c r="BS121" s="846"/>
      <c r="BT121" s="846"/>
      <c r="BU121" s="846"/>
      <c r="BV121" s="846">
        <v>27941</v>
      </c>
      <c r="BW121" s="846"/>
      <c r="BX121" s="846"/>
      <c r="BY121" s="846"/>
      <c r="BZ121" s="846"/>
      <c r="CA121" s="846">
        <v>20252</v>
      </c>
      <c r="CB121" s="846"/>
      <c r="CC121" s="846"/>
      <c r="CD121" s="846"/>
      <c r="CE121" s="846"/>
      <c r="CF121" s="904">
        <v>0.3</v>
      </c>
      <c r="CG121" s="905"/>
      <c r="CH121" s="905"/>
      <c r="CI121" s="905"/>
      <c r="CJ121" s="905"/>
      <c r="CK121" s="898"/>
      <c r="CL121" s="884"/>
      <c r="CM121" s="884"/>
      <c r="CN121" s="884"/>
      <c r="CO121" s="885"/>
      <c r="CP121" s="864" t="s">
        <v>476</v>
      </c>
      <c r="CQ121" s="865"/>
      <c r="CR121" s="865"/>
      <c r="CS121" s="865"/>
      <c r="CT121" s="865"/>
      <c r="CU121" s="865"/>
      <c r="CV121" s="865"/>
      <c r="CW121" s="865"/>
      <c r="CX121" s="865"/>
      <c r="CY121" s="865"/>
      <c r="CZ121" s="865"/>
      <c r="DA121" s="865"/>
      <c r="DB121" s="865"/>
      <c r="DC121" s="865"/>
      <c r="DD121" s="865"/>
      <c r="DE121" s="865"/>
      <c r="DF121" s="866"/>
      <c r="DG121" s="845">
        <v>1117929</v>
      </c>
      <c r="DH121" s="846"/>
      <c r="DI121" s="846"/>
      <c r="DJ121" s="846"/>
      <c r="DK121" s="846"/>
      <c r="DL121" s="846">
        <v>1083085</v>
      </c>
      <c r="DM121" s="846"/>
      <c r="DN121" s="846"/>
      <c r="DO121" s="846"/>
      <c r="DP121" s="846"/>
      <c r="DQ121" s="846">
        <v>1078943</v>
      </c>
      <c r="DR121" s="846"/>
      <c r="DS121" s="846"/>
      <c r="DT121" s="846"/>
      <c r="DU121" s="846"/>
      <c r="DV121" s="823">
        <v>17.100000000000001</v>
      </c>
      <c r="DW121" s="823"/>
      <c r="DX121" s="823"/>
      <c r="DY121" s="823"/>
      <c r="DZ121" s="824"/>
    </row>
    <row r="122" spans="1:130" s="226" customFormat="1" ht="26.25" customHeight="1" x14ac:dyDescent="0.15">
      <c r="A122" s="849"/>
      <c r="B122" s="850"/>
      <c r="C122" s="844" t="s">
        <v>456</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441</v>
      </c>
      <c r="AB122" s="809"/>
      <c r="AC122" s="809"/>
      <c r="AD122" s="809"/>
      <c r="AE122" s="810"/>
      <c r="AF122" s="811" t="s">
        <v>445</v>
      </c>
      <c r="AG122" s="809"/>
      <c r="AH122" s="809"/>
      <c r="AI122" s="809"/>
      <c r="AJ122" s="810"/>
      <c r="AK122" s="811" t="s">
        <v>441</v>
      </c>
      <c r="AL122" s="809"/>
      <c r="AM122" s="809"/>
      <c r="AN122" s="809"/>
      <c r="AO122" s="810"/>
      <c r="AP122" s="853" t="s">
        <v>441</v>
      </c>
      <c r="AQ122" s="854"/>
      <c r="AR122" s="854"/>
      <c r="AS122" s="854"/>
      <c r="AT122" s="855"/>
      <c r="AU122" s="912"/>
      <c r="AV122" s="913"/>
      <c r="AW122" s="913"/>
      <c r="AX122" s="913"/>
      <c r="AY122" s="914"/>
      <c r="AZ122" s="867" t="s">
        <v>477</v>
      </c>
      <c r="BA122" s="868"/>
      <c r="BB122" s="868"/>
      <c r="BC122" s="868"/>
      <c r="BD122" s="868"/>
      <c r="BE122" s="868"/>
      <c r="BF122" s="868"/>
      <c r="BG122" s="868"/>
      <c r="BH122" s="868"/>
      <c r="BI122" s="868"/>
      <c r="BJ122" s="868"/>
      <c r="BK122" s="868"/>
      <c r="BL122" s="868"/>
      <c r="BM122" s="868"/>
      <c r="BN122" s="868"/>
      <c r="BO122" s="868"/>
      <c r="BP122" s="869"/>
      <c r="BQ122" s="908">
        <v>11273744</v>
      </c>
      <c r="BR122" s="874"/>
      <c r="BS122" s="874"/>
      <c r="BT122" s="874"/>
      <c r="BU122" s="874"/>
      <c r="BV122" s="874">
        <v>10923921</v>
      </c>
      <c r="BW122" s="874"/>
      <c r="BX122" s="874"/>
      <c r="BY122" s="874"/>
      <c r="BZ122" s="874"/>
      <c r="CA122" s="874">
        <v>11003225</v>
      </c>
      <c r="CB122" s="874"/>
      <c r="CC122" s="874"/>
      <c r="CD122" s="874"/>
      <c r="CE122" s="874"/>
      <c r="CF122" s="875">
        <v>174.8</v>
      </c>
      <c r="CG122" s="876"/>
      <c r="CH122" s="876"/>
      <c r="CI122" s="876"/>
      <c r="CJ122" s="876"/>
      <c r="CK122" s="898"/>
      <c r="CL122" s="884"/>
      <c r="CM122" s="884"/>
      <c r="CN122" s="884"/>
      <c r="CO122" s="885"/>
      <c r="CP122" s="864" t="s">
        <v>478</v>
      </c>
      <c r="CQ122" s="865"/>
      <c r="CR122" s="865"/>
      <c r="CS122" s="865"/>
      <c r="CT122" s="865"/>
      <c r="CU122" s="865"/>
      <c r="CV122" s="865"/>
      <c r="CW122" s="865"/>
      <c r="CX122" s="865"/>
      <c r="CY122" s="865"/>
      <c r="CZ122" s="865"/>
      <c r="DA122" s="865"/>
      <c r="DB122" s="865"/>
      <c r="DC122" s="865"/>
      <c r="DD122" s="865"/>
      <c r="DE122" s="865"/>
      <c r="DF122" s="866"/>
      <c r="DG122" s="845">
        <v>162555</v>
      </c>
      <c r="DH122" s="846"/>
      <c r="DI122" s="846"/>
      <c r="DJ122" s="846"/>
      <c r="DK122" s="846"/>
      <c r="DL122" s="846">
        <v>143662</v>
      </c>
      <c r="DM122" s="846"/>
      <c r="DN122" s="846"/>
      <c r="DO122" s="846"/>
      <c r="DP122" s="846"/>
      <c r="DQ122" s="846">
        <v>124356</v>
      </c>
      <c r="DR122" s="846"/>
      <c r="DS122" s="846"/>
      <c r="DT122" s="846"/>
      <c r="DU122" s="846"/>
      <c r="DV122" s="823">
        <v>2</v>
      </c>
      <c r="DW122" s="823"/>
      <c r="DX122" s="823"/>
      <c r="DY122" s="823"/>
      <c r="DZ122" s="824"/>
    </row>
    <row r="123" spans="1:130" s="226" customFormat="1" ht="26.25" customHeight="1" x14ac:dyDescent="0.15">
      <c r="A123" s="849"/>
      <c r="B123" s="850"/>
      <c r="C123" s="844" t="s">
        <v>462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445</v>
      </c>
      <c r="AB123" s="809"/>
      <c r="AC123" s="809"/>
      <c r="AD123" s="809"/>
      <c r="AE123" s="810"/>
      <c r="AF123" s="811" t="s">
        <v>445</v>
      </c>
      <c r="AG123" s="809"/>
      <c r="AH123" s="809"/>
      <c r="AI123" s="809"/>
      <c r="AJ123" s="810"/>
      <c r="AK123" s="811" t="s">
        <v>445</v>
      </c>
      <c r="AL123" s="809"/>
      <c r="AM123" s="809"/>
      <c r="AN123" s="809"/>
      <c r="AO123" s="810"/>
      <c r="AP123" s="853" t="s">
        <v>445</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479</v>
      </c>
      <c r="BP123" s="907"/>
      <c r="BQ123" s="861">
        <v>14582322</v>
      </c>
      <c r="BR123" s="862"/>
      <c r="BS123" s="862"/>
      <c r="BT123" s="862"/>
      <c r="BU123" s="862"/>
      <c r="BV123" s="862">
        <v>14220700</v>
      </c>
      <c r="BW123" s="862"/>
      <c r="BX123" s="862"/>
      <c r="BY123" s="862"/>
      <c r="BZ123" s="862"/>
      <c r="CA123" s="862">
        <v>14663206</v>
      </c>
      <c r="CB123" s="862"/>
      <c r="CC123" s="862"/>
      <c r="CD123" s="862"/>
      <c r="CE123" s="862"/>
      <c r="CF123" s="777"/>
      <c r="CG123" s="778"/>
      <c r="CH123" s="778"/>
      <c r="CI123" s="778"/>
      <c r="CJ123" s="863"/>
      <c r="CK123" s="898"/>
      <c r="CL123" s="884"/>
      <c r="CM123" s="884"/>
      <c r="CN123" s="884"/>
      <c r="CO123" s="885"/>
      <c r="CP123" s="864"/>
      <c r="CQ123" s="865"/>
      <c r="CR123" s="865"/>
      <c r="CS123" s="865"/>
      <c r="CT123" s="865"/>
      <c r="CU123" s="865"/>
      <c r="CV123" s="865"/>
      <c r="CW123" s="865"/>
      <c r="CX123" s="865"/>
      <c r="CY123" s="865"/>
      <c r="CZ123" s="865"/>
      <c r="DA123" s="865"/>
      <c r="DB123" s="865"/>
      <c r="DC123" s="865"/>
      <c r="DD123" s="865"/>
      <c r="DE123" s="865"/>
      <c r="DF123" s="866"/>
      <c r="DG123" s="808"/>
      <c r="DH123" s="809"/>
      <c r="DI123" s="809"/>
      <c r="DJ123" s="809"/>
      <c r="DK123" s="810"/>
      <c r="DL123" s="811"/>
      <c r="DM123" s="809"/>
      <c r="DN123" s="809"/>
      <c r="DO123" s="809"/>
      <c r="DP123" s="810"/>
      <c r="DQ123" s="811"/>
      <c r="DR123" s="809"/>
      <c r="DS123" s="809"/>
      <c r="DT123" s="809"/>
      <c r="DU123" s="810"/>
      <c r="DV123" s="853"/>
      <c r="DW123" s="854"/>
      <c r="DX123" s="854"/>
      <c r="DY123" s="854"/>
      <c r="DZ123" s="855"/>
    </row>
    <row r="124" spans="1:130" s="226" customFormat="1" ht="26.25" customHeight="1" thickBot="1" x14ac:dyDescent="0.2">
      <c r="A124" s="849"/>
      <c r="B124" s="850"/>
      <c r="C124" s="844" t="s">
        <v>465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v>1046</v>
      </c>
      <c r="AB124" s="809"/>
      <c r="AC124" s="809"/>
      <c r="AD124" s="809"/>
      <c r="AE124" s="810"/>
      <c r="AF124" s="811" t="s">
        <v>480</v>
      </c>
      <c r="AG124" s="809"/>
      <c r="AH124" s="809"/>
      <c r="AI124" s="809"/>
      <c r="AJ124" s="810"/>
      <c r="AK124" s="811" t="s">
        <v>481</v>
      </c>
      <c r="AL124" s="809"/>
      <c r="AM124" s="809"/>
      <c r="AN124" s="809"/>
      <c r="AO124" s="810"/>
      <c r="AP124" s="853" t="s">
        <v>480</v>
      </c>
      <c r="AQ124" s="854"/>
      <c r="AR124" s="854"/>
      <c r="AS124" s="854"/>
      <c r="AT124" s="855"/>
      <c r="AU124" s="856" t="s">
        <v>482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16.5</v>
      </c>
      <c r="BR124" s="860"/>
      <c r="BS124" s="860"/>
      <c r="BT124" s="860"/>
      <c r="BU124" s="860"/>
      <c r="BV124" s="860">
        <v>13</v>
      </c>
      <c r="BW124" s="860"/>
      <c r="BX124" s="860"/>
      <c r="BY124" s="860"/>
      <c r="BZ124" s="860"/>
      <c r="CA124" s="860">
        <v>6.5</v>
      </c>
      <c r="CB124" s="860"/>
      <c r="CC124" s="860"/>
      <c r="CD124" s="860"/>
      <c r="CE124" s="860"/>
      <c r="CF124" s="755"/>
      <c r="CG124" s="756"/>
      <c r="CH124" s="756"/>
      <c r="CI124" s="756"/>
      <c r="CJ124" s="891"/>
      <c r="CK124" s="899"/>
      <c r="CL124" s="899"/>
      <c r="CM124" s="899"/>
      <c r="CN124" s="899"/>
      <c r="CO124" s="900"/>
      <c r="CP124" s="864" t="s">
        <v>483</v>
      </c>
      <c r="CQ124" s="865"/>
      <c r="CR124" s="865"/>
      <c r="CS124" s="865"/>
      <c r="CT124" s="865"/>
      <c r="CU124" s="865"/>
      <c r="CV124" s="865"/>
      <c r="CW124" s="865"/>
      <c r="CX124" s="865"/>
      <c r="CY124" s="865"/>
      <c r="CZ124" s="865"/>
      <c r="DA124" s="865"/>
      <c r="DB124" s="865"/>
      <c r="DC124" s="865"/>
      <c r="DD124" s="865"/>
      <c r="DE124" s="865"/>
      <c r="DF124" s="866"/>
      <c r="DG124" s="792" t="s">
        <v>390</v>
      </c>
      <c r="DH124" s="793"/>
      <c r="DI124" s="793"/>
      <c r="DJ124" s="793"/>
      <c r="DK124" s="794"/>
      <c r="DL124" s="795" t="s">
        <v>390</v>
      </c>
      <c r="DM124" s="793"/>
      <c r="DN124" s="793"/>
      <c r="DO124" s="793"/>
      <c r="DP124" s="794"/>
      <c r="DQ124" s="795" t="s">
        <v>443</v>
      </c>
      <c r="DR124" s="793"/>
      <c r="DS124" s="793"/>
      <c r="DT124" s="793"/>
      <c r="DU124" s="794"/>
      <c r="DV124" s="877" t="s">
        <v>440</v>
      </c>
      <c r="DW124" s="878"/>
      <c r="DX124" s="878"/>
      <c r="DY124" s="878"/>
      <c r="DZ124" s="879"/>
    </row>
    <row r="125" spans="1:130" s="226" customFormat="1" ht="26.25" customHeight="1" x14ac:dyDescent="0.15">
      <c r="A125" s="849"/>
      <c r="B125" s="850"/>
      <c r="C125" s="844" t="s">
        <v>467</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484</v>
      </c>
      <c r="AB125" s="809"/>
      <c r="AC125" s="809"/>
      <c r="AD125" s="809"/>
      <c r="AE125" s="810"/>
      <c r="AF125" s="811" t="s">
        <v>390</v>
      </c>
      <c r="AG125" s="809"/>
      <c r="AH125" s="809"/>
      <c r="AI125" s="809"/>
      <c r="AJ125" s="810"/>
      <c r="AK125" s="811" t="s">
        <v>440</v>
      </c>
      <c r="AL125" s="809"/>
      <c r="AM125" s="809"/>
      <c r="AN125" s="809"/>
      <c r="AO125" s="810"/>
      <c r="AP125" s="853" t="s">
        <v>443</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485</v>
      </c>
      <c r="CL125" s="881"/>
      <c r="CM125" s="881"/>
      <c r="CN125" s="881"/>
      <c r="CO125" s="882"/>
      <c r="CP125" s="889" t="s">
        <v>486</v>
      </c>
      <c r="CQ125" s="837"/>
      <c r="CR125" s="837"/>
      <c r="CS125" s="837"/>
      <c r="CT125" s="837"/>
      <c r="CU125" s="837"/>
      <c r="CV125" s="837"/>
      <c r="CW125" s="837"/>
      <c r="CX125" s="837"/>
      <c r="CY125" s="837"/>
      <c r="CZ125" s="837"/>
      <c r="DA125" s="837"/>
      <c r="DB125" s="837"/>
      <c r="DC125" s="837"/>
      <c r="DD125" s="837"/>
      <c r="DE125" s="837"/>
      <c r="DF125" s="838"/>
      <c r="DG125" s="890" t="s">
        <v>440</v>
      </c>
      <c r="DH125" s="871"/>
      <c r="DI125" s="871"/>
      <c r="DJ125" s="871"/>
      <c r="DK125" s="871"/>
      <c r="DL125" s="871" t="s">
        <v>390</v>
      </c>
      <c r="DM125" s="871"/>
      <c r="DN125" s="871"/>
      <c r="DO125" s="871"/>
      <c r="DP125" s="871"/>
      <c r="DQ125" s="871" t="s">
        <v>443</v>
      </c>
      <c r="DR125" s="871"/>
      <c r="DS125" s="871"/>
      <c r="DT125" s="871"/>
      <c r="DU125" s="871"/>
      <c r="DV125" s="872" t="s">
        <v>390</v>
      </c>
      <c r="DW125" s="872"/>
      <c r="DX125" s="872"/>
      <c r="DY125" s="872"/>
      <c r="DZ125" s="873"/>
    </row>
    <row r="126" spans="1:130" s="226" customFormat="1" ht="26.25" customHeight="1" thickBot="1" x14ac:dyDescent="0.2">
      <c r="A126" s="849"/>
      <c r="B126" s="850"/>
      <c r="C126" s="844" t="s">
        <v>469</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443</v>
      </c>
      <c r="AB126" s="809"/>
      <c r="AC126" s="809"/>
      <c r="AD126" s="809"/>
      <c r="AE126" s="810"/>
      <c r="AF126" s="811" t="s">
        <v>390</v>
      </c>
      <c r="AG126" s="809"/>
      <c r="AH126" s="809"/>
      <c r="AI126" s="809"/>
      <c r="AJ126" s="810"/>
      <c r="AK126" s="811" t="s">
        <v>443</v>
      </c>
      <c r="AL126" s="809"/>
      <c r="AM126" s="809"/>
      <c r="AN126" s="809"/>
      <c r="AO126" s="810"/>
      <c r="AP126" s="853" t="s">
        <v>443</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487</v>
      </c>
      <c r="CQ126" s="781"/>
      <c r="CR126" s="781"/>
      <c r="CS126" s="781"/>
      <c r="CT126" s="781"/>
      <c r="CU126" s="781"/>
      <c r="CV126" s="781"/>
      <c r="CW126" s="781"/>
      <c r="CX126" s="781"/>
      <c r="CY126" s="781"/>
      <c r="CZ126" s="781"/>
      <c r="DA126" s="781"/>
      <c r="DB126" s="781"/>
      <c r="DC126" s="781"/>
      <c r="DD126" s="781"/>
      <c r="DE126" s="781"/>
      <c r="DF126" s="782"/>
      <c r="DG126" s="845" t="s">
        <v>480</v>
      </c>
      <c r="DH126" s="846"/>
      <c r="DI126" s="846"/>
      <c r="DJ126" s="846"/>
      <c r="DK126" s="846"/>
      <c r="DL126" s="846" t="s">
        <v>443</v>
      </c>
      <c r="DM126" s="846"/>
      <c r="DN126" s="846"/>
      <c r="DO126" s="846"/>
      <c r="DP126" s="846"/>
      <c r="DQ126" s="846" t="s">
        <v>390</v>
      </c>
      <c r="DR126" s="846"/>
      <c r="DS126" s="846"/>
      <c r="DT126" s="846"/>
      <c r="DU126" s="846"/>
      <c r="DV126" s="823" t="s">
        <v>480</v>
      </c>
      <c r="DW126" s="823"/>
      <c r="DX126" s="823"/>
      <c r="DY126" s="823"/>
      <c r="DZ126" s="824"/>
    </row>
    <row r="127" spans="1:130" s="226" customFormat="1" ht="26.25" customHeight="1" x14ac:dyDescent="0.15">
      <c r="A127" s="851"/>
      <c r="B127" s="852"/>
      <c r="C127" s="867" t="s">
        <v>488</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v>29226</v>
      </c>
      <c r="AB127" s="809"/>
      <c r="AC127" s="809"/>
      <c r="AD127" s="809"/>
      <c r="AE127" s="810"/>
      <c r="AF127" s="811">
        <v>28129</v>
      </c>
      <c r="AG127" s="809"/>
      <c r="AH127" s="809"/>
      <c r="AI127" s="809"/>
      <c r="AJ127" s="810"/>
      <c r="AK127" s="811">
        <v>22208</v>
      </c>
      <c r="AL127" s="809"/>
      <c r="AM127" s="809"/>
      <c r="AN127" s="809"/>
      <c r="AO127" s="810"/>
      <c r="AP127" s="853">
        <v>0.4</v>
      </c>
      <c r="AQ127" s="854"/>
      <c r="AR127" s="854"/>
      <c r="AS127" s="854"/>
      <c r="AT127" s="855"/>
      <c r="AU127" s="228"/>
      <c r="AV127" s="228"/>
      <c r="AW127" s="228"/>
      <c r="AX127" s="870" t="s">
        <v>489</v>
      </c>
      <c r="AY127" s="841"/>
      <c r="AZ127" s="841"/>
      <c r="BA127" s="841"/>
      <c r="BB127" s="841"/>
      <c r="BC127" s="841"/>
      <c r="BD127" s="841"/>
      <c r="BE127" s="842"/>
      <c r="BF127" s="840" t="s">
        <v>490</v>
      </c>
      <c r="BG127" s="841"/>
      <c r="BH127" s="841"/>
      <c r="BI127" s="841"/>
      <c r="BJ127" s="841"/>
      <c r="BK127" s="841"/>
      <c r="BL127" s="842"/>
      <c r="BM127" s="840" t="s">
        <v>491</v>
      </c>
      <c r="BN127" s="841"/>
      <c r="BO127" s="841"/>
      <c r="BP127" s="841"/>
      <c r="BQ127" s="841"/>
      <c r="BR127" s="841"/>
      <c r="BS127" s="842"/>
      <c r="BT127" s="840" t="s">
        <v>492</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493</v>
      </c>
      <c r="CQ127" s="781"/>
      <c r="CR127" s="781"/>
      <c r="CS127" s="781"/>
      <c r="CT127" s="781"/>
      <c r="CU127" s="781"/>
      <c r="CV127" s="781"/>
      <c r="CW127" s="781"/>
      <c r="CX127" s="781"/>
      <c r="CY127" s="781"/>
      <c r="CZ127" s="781"/>
      <c r="DA127" s="781"/>
      <c r="DB127" s="781"/>
      <c r="DC127" s="781"/>
      <c r="DD127" s="781"/>
      <c r="DE127" s="781"/>
      <c r="DF127" s="782"/>
      <c r="DG127" s="845" t="s">
        <v>390</v>
      </c>
      <c r="DH127" s="846"/>
      <c r="DI127" s="846"/>
      <c r="DJ127" s="846"/>
      <c r="DK127" s="846"/>
      <c r="DL127" s="846" t="s">
        <v>443</v>
      </c>
      <c r="DM127" s="846"/>
      <c r="DN127" s="846"/>
      <c r="DO127" s="846"/>
      <c r="DP127" s="846"/>
      <c r="DQ127" s="846" t="s">
        <v>443</v>
      </c>
      <c r="DR127" s="846"/>
      <c r="DS127" s="846"/>
      <c r="DT127" s="846"/>
      <c r="DU127" s="846"/>
      <c r="DV127" s="823" t="s">
        <v>440</v>
      </c>
      <c r="DW127" s="823"/>
      <c r="DX127" s="823"/>
      <c r="DY127" s="823"/>
      <c r="DZ127" s="824"/>
    </row>
    <row r="128" spans="1:130" s="226" customFormat="1" ht="26.25" customHeight="1" thickBot="1" x14ac:dyDescent="0.2">
      <c r="A128" s="825" t="s">
        <v>494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495</v>
      </c>
      <c r="X128" s="827"/>
      <c r="Y128" s="827"/>
      <c r="Z128" s="828"/>
      <c r="AA128" s="829">
        <v>29659</v>
      </c>
      <c r="AB128" s="830"/>
      <c r="AC128" s="830"/>
      <c r="AD128" s="830"/>
      <c r="AE128" s="831"/>
      <c r="AF128" s="832">
        <v>6962</v>
      </c>
      <c r="AG128" s="830"/>
      <c r="AH128" s="830"/>
      <c r="AI128" s="830"/>
      <c r="AJ128" s="831"/>
      <c r="AK128" s="832">
        <v>21274</v>
      </c>
      <c r="AL128" s="830"/>
      <c r="AM128" s="830"/>
      <c r="AN128" s="830"/>
      <c r="AO128" s="831"/>
      <c r="AP128" s="833"/>
      <c r="AQ128" s="834"/>
      <c r="AR128" s="834"/>
      <c r="AS128" s="834"/>
      <c r="AT128" s="835"/>
      <c r="AU128" s="228"/>
      <c r="AV128" s="228"/>
      <c r="AW128" s="228"/>
      <c r="AX128" s="836" t="s">
        <v>496</v>
      </c>
      <c r="AY128" s="837"/>
      <c r="AZ128" s="837"/>
      <c r="BA128" s="837"/>
      <c r="BB128" s="837"/>
      <c r="BC128" s="837"/>
      <c r="BD128" s="837"/>
      <c r="BE128" s="838"/>
      <c r="BF128" s="815" t="s">
        <v>440</v>
      </c>
      <c r="BG128" s="816"/>
      <c r="BH128" s="816"/>
      <c r="BI128" s="816"/>
      <c r="BJ128" s="816"/>
      <c r="BK128" s="816"/>
      <c r="BL128" s="839"/>
      <c r="BM128" s="815">
        <v>13.91</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497</v>
      </c>
      <c r="CQ128" s="759"/>
      <c r="CR128" s="759"/>
      <c r="CS128" s="759"/>
      <c r="CT128" s="759"/>
      <c r="CU128" s="759"/>
      <c r="CV128" s="759"/>
      <c r="CW128" s="759"/>
      <c r="CX128" s="759"/>
      <c r="CY128" s="759"/>
      <c r="CZ128" s="759"/>
      <c r="DA128" s="759"/>
      <c r="DB128" s="759"/>
      <c r="DC128" s="759"/>
      <c r="DD128" s="759"/>
      <c r="DE128" s="759"/>
      <c r="DF128" s="760"/>
      <c r="DG128" s="819">
        <v>7594</v>
      </c>
      <c r="DH128" s="820"/>
      <c r="DI128" s="820"/>
      <c r="DJ128" s="820"/>
      <c r="DK128" s="820"/>
      <c r="DL128" s="820" t="s">
        <v>390</v>
      </c>
      <c r="DM128" s="820"/>
      <c r="DN128" s="820"/>
      <c r="DO128" s="820"/>
      <c r="DP128" s="820"/>
      <c r="DQ128" s="820" t="s">
        <v>480</v>
      </c>
      <c r="DR128" s="820"/>
      <c r="DS128" s="820"/>
      <c r="DT128" s="820"/>
      <c r="DU128" s="820"/>
      <c r="DV128" s="821" t="s">
        <v>390</v>
      </c>
      <c r="DW128" s="821"/>
      <c r="DX128" s="821"/>
      <c r="DY128" s="821"/>
      <c r="DZ128" s="822"/>
    </row>
    <row r="129" spans="1:131" s="226" customFormat="1" ht="26.25" customHeight="1" x14ac:dyDescent="0.15">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498</v>
      </c>
      <c r="X129" s="806"/>
      <c r="Y129" s="806"/>
      <c r="Z129" s="807"/>
      <c r="AA129" s="808">
        <v>7183691</v>
      </c>
      <c r="AB129" s="809"/>
      <c r="AC129" s="809"/>
      <c r="AD129" s="809"/>
      <c r="AE129" s="810"/>
      <c r="AF129" s="811">
        <v>7202737</v>
      </c>
      <c r="AG129" s="809"/>
      <c r="AH129" s="809"/>
      <c r="AI129" s="809"/>
      <c r="AJ129" s="810"/>
      <c r="AK129" s="811">
        <v>7420145</v>
      </c>
      <c r="AL129" s="809"/>
      <c r="AM129" s="809"/>
      <c r="AN129" s="809"/>
      <c r="AO129" s="810"/>
      <c r="AP129" s="812"/>
      <c r="AQ129" s="813"/>
      <c r="AR129" s="813"/>
      <c r="AS129" s="813"/>
      <c r="AT129" s="814"/>
      <c r="AU129" s="229"/>
      <c r="AV129" s="229"/>
      <c r="AW129" s="229"/>
      <c r="AX129" s="780" t="s">
        <v>499</v>
      </c>
      <c r="AY129" s="781"/>
      <c r="AZ129" s="781"/>
      <c r="BA129" s="781"/>
      <c r="BB129" s="781"/>
      <c r="BC129" s="781"/>
      <c r="BD129" s="781"/>
      <c r="BE129" s="782"/>
      <c r="BF129" s="799" t="s">
        <v>500</v>
      </c>
      <c r="BG129" s="800"/>
      <c r="BH129" s="800"/>
      <c r="BI129" s="800"/>
      <c r="BJ129" s="800"/>
      <c r="BK129" s="800"/>
      <c r="BL129" s="801"/>
      <c r="BM129" s="799">
        <v>18.91</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3" t="s">
        <v>501</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502</v>
      </c>
      <c r="X130" s="806"/>
      <c r="Y130" s="806"/>
      <c r="Z130" s="807"/>
      <c r="AA130" s="808">
        <v>1326076</v>
      </c>
      <c r="AB130" s="809"/>
      <c r="AC130" s="809"/>
      <c r="AD130" s="809"/>
      <c r="AE130" s="810"/>
      <c r="AF130" s="811">
        <v>1233644</v>
      </c>
      <c r="AG130" s="809"/>
      <c r="AH130" s="809"/>
      <c r="AI130" s="809"/>
      <c r="AJ130" s="810"/>
      <c r="AK130" s="811">
        <v>1125423</v>
      </c>
      <c r="AL130" s="809"/>
      <c r="AM130" s="809"/>
      <c r="AN130" s="809"/>
      <c r="AO130" s="810"/>
      <c r="AP130" s="812"/>
      <c r="AQ130" s="813"/>
      <c r="AR130" s="813"/>
      <c r="AS130" s="813"/>
      <c r="AT130" s="814"/>
      <c r="AU130" s="229"/>
      <c r="AV130" s="229"/>
      <c r="AW130" s="229"/>
      <c r="AX130" s="780" t="s">
        <v>503</v>
      </c>
      <c r="AY130" s="781"/>
      <c r="AZ130" s="781"/>
      <c r="BA130" s="781"/>
      <c r="BB130" s="781"/>
      <c r="BC130" s="781"/>
      <c r="BD130" s="781"/>
      <c r="BE130" s="782"/>
      <c r="BF130" s="783">
        <v>9.6999999999999993</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504</v>
      </c>
      <c r="X131" s="790"/>
      <c r="Y131" s="790"/>
      <c r="Z131" s="791"/>
      <c r="AA131" s="792">
        <v>5857615</v>
      </c>
      <c r="AB131" s="793"/>
      <c r="AC131" s="793"/>
      <c r="AD131" s="793"/>
      <c r="AE131" s="794"/>
      <c r="AF131" s="795">
        <v>5969093</v>
      </c>
      <c r="AG131" s="793"/>
      <c r="AH131" s="793"/>
      <c r="AI131" s="793"/>
      <c r="AJ131" s="794"/>
      <c r="AK131" s="795">
        <v>6294722</v>
      </c>
      <c r="AL131" s="793"/>
      <c r="AM131" s="793"/>
      <c r="AN131" s="793"/>
      <c r="AO131" s="794"/>
      <c r="AP131" s="796"/>
      <c r="AQ131" s="797"/>
      <c r="AR131" s="797"/>
      <c r="AS131" s="797"/>
      <c r="AT131" s="798"/>
      <c r="AU131" s="229"/>
      <c r="AV131" s="229"/>
      <c r="AW131" s="229"/>
      <c r="AX131" s="758" t="s">
        <v>505</v>
      </c>
      <c r="AY131" s="759"/>
      <c r="AZ131" s="759"/>
      <c r="BA131" s="759"/>
      <c r="BB131" s="759"/>
      <c r="BC131" s="759"/>
      <c r="BD131" s="759"/>
      <c r="BE131" s="760"/>
      <c r="BF131" s="761">
        <v>6.5</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7" t="s">
        <v>506</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507</v>
      </c>
      <c r="W132" s="771"/>
      <c r="X132" s="771"/>
      <c r="Y132" s="771"/>
      <c r="Z132" s="772"/>
      <c r="AA132" s="773">
        <v>10.527475770000001</v>
      </c>
      <c r="AB132" s="774"/>
      <c r="AC132" s="774"/>
      <c r="AD132" s="774"/>
      <c r="AE132" s="775"/>
      <c r="AF132" s="776">
        <v>10.18094374</v>
      </c>
      <c r="AG132" s="774"/>
      <c r="AH132" s="774"/>
      <c r="AI132" s="774"/>
      <c r="AJ132" s="775"/>
      <c r="AK132" s="776">
        <v>8.4850927489999997</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508</v>
      </c>
      <c r="W133" s="750"/>
      <c r="X133" s="750"/>
      <c r="Y133" s="750"/>
      <c r="Z133" s="751"/>
      <c r="AA133" s="752">
        <v>10.7</v>
      </c>
      <c r="AB133" s="753"/>
      <c r="AC133" s="753"/>
      <c r="AD133" s="753"/>
      <c r="AE133" s="754"/>
      <c r="AF133" s="752">
        <v>10.7</v>
      </c>
      <c r="AG133" s="753"/>
      <c r="AH133" s="753"/>
      <c r="AI133" s="753"/>
      <c r="AJ133" s="754"/>
      <c r="AK133" s="752">
        <v>9.6999999999999993</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5SyLBhMK88JpYyF3tN55tR22+w+tl+CsavsQorQdASsXfJZmH6GJ8Ec8VU69MQOglDXZmCIjcFQTtTkhVIN8Ug==" saltValue="wdwOL0cvNMgq8qA2D+8zW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83wTZgNCsBKI4jT0ZP/o8qMsQwG3s94BH/dkPh8V2/GIxfMcSLEymxo10u+BuakeP7EcLnMN1A7WEcko9Pzng==" saltValue="hT0nxe/qfTtITqT/WKpHa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54"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55"/>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66" t="s">
        <v>517</v>
      </c>
      <c r="AL9" s="1167"/>
      <c r="AM9" s="1167"/>
      <c r="AN9" s="1168"/>
      <c r="AO9" s="277">
        <v>1581000</v>
      </c>
      <c r="AP9" s="277">
        <v>102317</v>
      </c>
      <c r="AQ9" s="278">
        <v>112299</v>
      </c>
      <c r="AR9" s="279">
        <v>-8.9</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66" t="s">
        <v>518</v>
      </c>
      <c r="AL10" s="1167"/>
      <c r="AM10" s="1167"/>
      <c r="AN10" s="1168"/>
      <c r="AO10" s="280">
        <v>7300</v>
      </c>
      <c r="AP10" s="280">
        <v>472</v>
      </c>
      <c r="AQ10" s="281">
        <v>14397</v>
      </c>
      <c r="AR10" s="282">
        <v>-96.7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66" t="s">
        <v>519</v>
      </c>
      <c r="AL11" s="1167"/>
      <c r="AM11" s="1167"/>
      <c r="AN11" s="1168"/>
      <c r="AO11" s="280" t="s">
        <v>520</v>
      </c>
      <c r="AP11" s="280" t="s">
        <v>520</v>
      </c>
      <c r="AQ11" s="281">
        <v>3270</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66" t="s">
        <v>521</v>
      </c>
      <c r="AL12" s="1167"/>
      <c r="AM12" s="1167"/>
      <c r="AN12" s="1168"/>
      <c r="AO12" s="280" t="s">
        <v>520</v>
      </c>
      <c r="AP12" s="280" t="s">
        <v>520</v>
      </c>
      <c r="AQ12" s="281" t="s">
        <v>520</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66" t="s">
        <v>522</v>
      </c>
      <c r="AL13" s="1167"/>
      <c r="AM13" s="1167"/>
      <c r="AN13" s="1168"/>
      <c r="AO13" s="280">
        <v>101105</v>
      </c>
      <c r="AP13" s="280">
        <v>6543</v>
      </c>
      <c r="AQ13" s="281">
        <v>5340</v>
      </c>
      <c r="AR13" s="282">
        <v>22.5</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66" t="s">
        <v>523</v>
      </c>
      <c r="AL14" s="1167"/>
      <c r="AM14" s="1167"/>
      <c r="AN14" s="1168"/>
      <c r="AO14" s="280">
        <v>15991</v>
      </c>
      <c r="AP14" s="280">
        <v>1035</v>
      </c>
      <c r="AQ14" s="281">
        <v>1646</v>
      </c>
      <c r="AR14" s="282">
        <v>-37.1</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9" t="s">
        <v>524</v>
      </c>
      <c r="AL15" s="1170"/>
      <c r="AM15" s="1170"/>
      <c r="AN15" s="1171"/>
      <c r="AO15" s="280">
        <v>-59216</v>
      </c>
      <c r="AP15" s="280">
        <v>-3832</v>
      </c>
      <c r="AQ15" s="281">
        <v>-8096</v>
      </c>
      <c r="AR15" s="282">
        <v>-52.7</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9" t="s">
        <v>186</v>
      </c>
      <c r="AL16" s="1170"/>
      <c r="AM16" s="1170"/>
      <c r="AN16" s="1171"/>
      <c r="AO16" s="280">
        <v>1646180</v>
      </c>
      <c r="AP16" s="280">
        <v>106535</v>
      </c>
      <c r="AQ16" s="281">
        <v>128856</v>
      </c>
      <c r="AR16" s="282">
        <v>-17.3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72" t="s">
        <v>529</v>
      </c>
      <c r="AL21" s="1173"/>
      <c r="AM21" s="1173"/>
      <c r="AN21" s="1174"/>
      <c r="AO21" s="293">
        <v>10.87</v>
      </c>
      <c r="AP21" s="294">
        <v>11.72</v>
      </c>
      <c r="AQ21" s="295">
        <v>-0.85</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72" t="s">
        <v>530</v>
      </c>
      <c r="AL22" s="1173"/>
      <c r="AM22" s="1173"/>
      <c r="AN22" s="1174"/>
      <c r="AO22" s="298">
        <v>98.3</v>
      </c>
      <c r="AP22" s="299">
        <v>95.1</v>
      </c>
      <c r="AQ22" s="300">
        <v>3.2</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65" t="s">
        <v>531</v>
      </c>
      <c r="B26" s="1165"/>
      <c r="C26" s="1165"/>
      <c r="D26" s="1165"/>
      <c r="E26" s="1165"/>
      <c r="F26" s="1165"/>
      <c r="G26" s="1165"/>
      <c r="H26" s="1165"/>
      <c r="I26" s="1165"/>
      <c r="J26" s="1165"/>
      <c r="K26" s="1165"/>
      <c r="L26" s="1165"/>
      <c r="M26" s="1165"/>
      <c r="N26" s="1165"/>
      <c r="O26" s="1165"/>
      <c r="P26" s="1165"/>
      <c r="Q26" s="1165"/>
      <c r="R26" s="1165"/>
      <c r="S26" s="1165"/>
      <c r="T26" s="1165"/>
      <c r="U26" s="1165"/>
      <c r="V26" s="1165"/>
      <c r="W26" s="1165"/>
      <c r="X26" s="1165"/>
      <c r="Y26" s="1165"/>
      <c r="Z26" s="1165"/>
      <c r="AA26" s="1165"/>
      <c r="AB26" s="1165"/>
      <c r="AC26" s="1165"/>
      <c r="AD26" s="1165"/>
      <c r="AE26" s="1165"/>
      <c r="AF26" s="1165"/>
      <c r="AG26" s="1165"/>
      <c r="AH26" s="1165"/>
      <c r="AI26" s="1165"/>
      <c r="AJ26" s="1165"/>
      <c r="AK26" s="1165"/>
      <c r="AL26" s="1165"/>
      <c r="AM26" s="1165"/>
      <c r="AN26" s="1165"/>
      <c r="AO26" s="1165"/>
      <c r="AP26" s="1165"/>
      <c r="AQ26" s="1165"/>
      <c r="AR26" s="1165"/>
      <c r="AS26" s="1165"/>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54"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55"/>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56" t="s">
        <v>534</v>
      </c>
      <c r="AL32" s="1157"/>
      <c r="AM32" s="1157"/>
      <c r="AN32" s="1158"/>
      <c r="AO32" s="308">
        <v>1281335</v>
      </c>
      <c r="AP32" s="308">
        <v>82924</v>
      </c>
      <c r="AQ32" s="309">
        <v>78499</v>
      </c>
      <c r="AR32" s="310">
        <v>5.6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56" t="s">
        <v>535</v>
      </c>
      <c r="AL33" s="1157"/>
      <c r="AM33" s="1157"/>
      <c r="AN33" s="1158"/>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56" t="s">
        <v>536</v>
      </c>
      <c r="AL34" s="1157"/>
      <c r="AM34" s="1157"/>
      <c r="AN34" s="1158"/>
      <c r="AO34" s="308" t="s">
        <v>520</v>
      </c>
      <c r="AP34" s="308" t="s">
        <v>520</v>
      </c>
      <c r="AQ34" s="309" t="s">
        <v>520</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56" t="s">
        <v>537</v>
      </c>
      <c r="AL35" s="1157"/>
      <c r="AM35" s="1157"/>
      <c r="AN35" s="1158"/>
      <c r="AO35" s="308">
        <v>283660</v>
      </c>
      <c r="AP35" s="308">
        <v>18357</v>
      </c>
      <c r="AQ35" s="309">
        <v>20020</v>
      </c>
      <c r="AR35" s="310">
        <v>-8.3000000000000007</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56" t="s">
        <v>538</v>
      </c>
      <c r="AL36" s="1157"/>
      <c r="AM36" s="1157"/>
      <c r="AN36" s="1158"/>
      <c r="AO36" s="308">
        <v>93607</v>
      </c>
      <c r="AP36" s="308">
        <v>6058</v>
      </c>
      <c r="AQ36" s="309">
        <v>2278</v>
      </c>
      <c r="AR36" s="310">
        <v>165.9</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56" t="s">
        <v>539</v>
      </c>
      <c r="AL37" s="1157"/>
      <c r="AM37" s="1157"/>
      <c r="AN37" s="1158"/>
      <c r="AO37" s="308">
        <v>22208</v>
      </c>
      <c r="AP37" s="308">
        <v>1437</v>
      </c>
      <c r="AQ37" s="309">
        <v>744</v>
      </c>
      <c r="AR37" s="310">
        <v>93.1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9" t="s">
        <v>540</v>
      </c>
      <c r="AL38" s="1160"/>
      <c r="AM38" s="1160"/>
      <c r="AN38" s="1161"/>
      <c r="AO38" s="311" t="s">
        <v>520</v>
      </c>
      <c r="AP38" s="311" t="s">
        <v>520</v>
      </c>
      <c r="AQ38" s="312">
        <v>2</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9" t="s">
        <v>541</v>
      </c>
      <c r="AL39" s="1160"/>
      <c r="AM39" s="1160"/>
      <c r="AN39" s="1161"/>
      <c r="AO39" s="308">
        <v>-21274</v>
      </c>
      <c r="AP39" s="308">
        <v>-1377</v>
      </c>
      <c r="AQ39" s="309">
        <v>-2296</v>
      </c>
      <c r="AR39" s="310">
        <v>-40</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56" t="s">
        <v>542</v>
      </c>
      <c r="AL40" s="1157"/>
      <c r="AM40" s="1157"/>
      <c r="AN40" s="1158"/>
      <c r="AO40" s="308">
        <v>-1125423</v>
      </c>
      <c r="AP40" s="308">
        <v>-72833</v>
      </c>
      <c r="AQ40" s="309">
        <v>-69950</v>
      </c>
      <c r="AR40" s="310">
        <v>4.0999999999999996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62" t="s">
        <v>296</v>
      </c>
      <c r="AL41" s="1163"/>
      <c r="AM41" s="1163"/>
      <c r="AN41" s="1164"/>
      <c r="AO41" s="308">
        <v>534113</v>
      </c>
      <c r="AP41" s="308">
        <v>34566</v>
      </c>
      <c r="AQ41" s="309">
        <v>29297</v>
      </c>
      <c r="AR41" s="310">
        <v>18</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9" t="s">
        <v>512</v>
      </c>
      <c r="AN49" s="1151" t="s">
        <v>546</v>
      </c>
      <c r="AO49" s="1152"/>
      <c r="AP49" s="1152"/>
      <c r="AQ49" s="1152"/>
      <c r="AR49" s="115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50"/>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2104777</v>
      </c>
      <c r="AN51" s="330">
        <v>126908</v>
      </c>
      <c r="AO51" s="331">
        <v>5.6</v>
      </c>
      <c r="AP51" s="332">
        <v>106005</v>
      </c>
      <c r="AQ51" s="333">
        <v>9.1999999999999993</v>
      </c>
      <c r="AR51" s="334">
        <v>-3.6</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1250352</v>
      </c>
      <c r="AN52" s="338">
        <v>75391</v>
      </c>
      <c r="AO52" s="339">
        <v>-10.3</v>
      </c>
      <c r="AP52" s="340">
        <v>58359</v>
      </c>
      <c r="AQ52" s="341">
        <v>16.5</v>
      </c>
      <c r="AR52" s="342">
        <v>-26.8</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1574804</v>
      </c>
      <c r="AN53" s="330">
        <v>96560</v>
      </c>
      <c r="AO53" s="331">
        <v>-23.9</v>
      </c>
      <c r="AP53" s="332">
        <v>98507</v>
      </c>
      <c r="AQ53" s="333">
        <v>-7.1</v>
      </c>
      <c r="AR53" s="334">
        <v>-16.8</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1031590</v>
      </c>
      <c r="AN54" s="338">
        <v>63253</v>
      </c>
      <c r="AO54" s="339">
        <v>-16.100000000000001</v>
      </c>
      <c r="AP54" s="340">
        <v>47567</v>
      </c>
      <c r="AQ54" s="341">
        <v>-18.5</v>
      </c>
      <c r="AR54" s="342">
        <v>2.4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1774064</v>
      </c>
      <c r="AN55" s="330">
        <v>110382</v>
      </c>
      <c r="AO55" s="331">
        <v>14.3</v>
      </c>
      <c r="AP55" s="332">
        <v>113347</v>
      </c>
      <c r="AQ55" s="333">
        <v>15.1</v>
      </c>
      <c r="AR55" s="334">
        <v>-0.8</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602290</v>
      </c>
      <c r="AN56" s="338">
        <v>37474</v>
      </c>
      <c r="AO56" s="339">
        <v>-40.799999999999997</v>
      </c>
      <c r="AP56" s="340">
        <v>58728</v>
      </c>
      <c r="AQ56" s="341">
        <v>23.5</v>
      </c>
      <c r="AR56" s="342">
        <v>-64.3</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1199342</v>
      </c>
      <c r="AN57" s="330">
        <v>76270</v>
      </c>
      <c r="AO57" s="331">
        <v>-30.9</v>
      </c>
      <c r="AP57" s="332">
        <v>125418</v>
      </c>
      <c r="AQ57" s="333">
        <v>10.6</v>
      </c>
      <c r="AR57" s="334">
        <v>-41.5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710160</v>
      </c>
      <c r="AN58" s="338">
        <v>45161</v>
      </c>
      <c r="AO58" s="339">
        <v>20.5</v>
      </c>
      <c r="AP58" s="340">
        <v>60445</v>
      </c>
      <c r="AQ58" s="341">
        <v>2.9</v>
      </c>
      <c r="AR58" s="342">
        <v>17.600000000000001</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2628971</v>
      </c>
      <c r="AN59" s="330">
        <v>170138</v>
      </c>
      <c r="AO59" s="331">
        <v>123.1</v>
      </c>
      <c r="AP59" s="332">
        <v>108384</v>
      </c>
      <c r="AQ59" s="333">
        <v>-13.6</v>
      </c>
      <c r="AR59" s="334">
        <v>136.69999999999999</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1819983</v>
      </c>
      <c r="AN60" s="338">
        <v>117783</v>
      </c>
      <c r="AO60" s="339">
        <v>160.80000000000001</v>
      </c>
      <c r="AP60" s="340">
        <v>51153</v>
      </c>
      <c r="AQ60" s="341">
        <v>-15.4</v>
      </c>
      <c r="AR60" s="342">
        <v>176.2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1856392</v>
      </c>
      <c r="AN61" s="345">
        <v>116052</v>
      </c>
      <c r="AO61" s="346">
        <v>17.600000000000001</v>
      </c>
      <c r="AP61" s="347">
        <v>110332</v>
      </c>
      <c r="AQ61" s="348">
        <v>2.8</v>
      </c>
      <c r="AR61" s="334">
        <v>14.8</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1082875</v>
      </c>
      <c r="AN62" s="338">
        <v>67812</v>
      </c>
      <c r="AO62" s="339">
        <v>22.8</v>
      </c>
      <c r="AP62" s="340">
        <v>55250</v>
      </c>
      <c r="AQ62" s="341">
        <v>1.8</v>
      </c>
      <c r="AR62" s="342">
        <v>21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515DnB+nhYv/ilfZwnI4QyzuAHuJGOORVdWXl1EsDyEmwuZxWqgBqSVTqszsoZNiOGXXzl+mOerHBwq2XrD7xw==" saltValue="21LBkJn9UJjcQQ7S/hfXu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eRPAt2wFU+rlmXNBARwcovZzCyay3ztxMJkZXg8xEJG2WbPYWyEszL0liMO9T9YMzTkl2MwkduLxpXqh5rvxNw==" saltValue="cWpNSUZwataQ/FEC2dgj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hFP/dwIRyqm1OovusNKt+0Ax9b/1TBVAb46OL1dZexuHn0TKtooQVYwR2j8xdFCiCndSqSO/jPcm5ug72Gdaug==" saltValue="DWkS73gRlZOu6qk1nKb8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75" t="s">
        <v>3</v>
      </c>
      <c r="D47" s="1175"/>
      <c r="E47" s="1176"/>
      <c r="F47" s="11">
        <v>41.27</v>
      </c>
      <c r="G47" s="12">
        <v>31.95</v>
      </c>
      <c r="H47" s="12">
        <v>29.07</v>
      </c>
      <c r="I47" s="12">
        <v>29.24</v>
      </c>
      <c r="J47" s="13">
        <v>30.86</v>
      </c>
    </row>
    <row r="48" spans="2:10" ht="57.75" customHeight="1" x14ac:dyDescent="0.15">
      <c r="B48" s="14"/>
      <c r="C48" s="1177" t="s">
        <v>4</v>
      </c>
      <c r="D48" s="1177"/>
      <c r="E48" s="1178"/>
      <c r="F48" s="15">
        <v>3.43</v>
      </c>
      <c r="G48" s="16">
        <v>4.3600000000000003</v>
      </c>
      <c r="H48" s="16">
        <v>4.68</v>
      </c>
      <c r="I48" s="16">
        <v>3.73</v>
      </c>
      <c r="J48" s="17">
        <v>4.96</v>
      </c>
    </row>
    <row r="49" spans="2:10" ht="57.75" customHeight="1" thickBot="1" x14ac:dyDescent="0.2">
      <c r="B49" s="18"/>
      <c r="C49" s="1179" t="s">
        <v>5</v>
      </c>
      <c r="D49" s="1179"/>
      <c r="E49" s="1180"/>
      <c r="F49" s="19" t="s">
        <v>567</v>
      </c>
      <c r="G49" s="20" t="s">
        <v>568</v>
      </c>
      <c r="H49" s="20" t="s">
        <v>569</v>
      </c>
      <c r="I49" s="20" t="s">
        <v>570</v>
      </c>
      <c r="J49" s="21">
        <v>1.93</v>
      </c>
    </row>
    <row r="50" spans="2:10" x14ac:dyDescent="0.15"/>
  </sheetData>
  <sheetProtection algorithmName="SHA-512" hashValue="iH1U16YxqL+H8GRRffH+5NF2/rNW8HeFG+jMtoZ5BFmIB5okU4qnMfE+cMVcKaGThuzjS6SehhiuCJIu1S+jwg==" saltValue="gTzKtm+l5QWU3zTWHKdW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2023-03-24T02:59:23Z</cp:lastPrinted>
  <dcterms:created xsi:type="dcterms:W3CDTF">2023-02-20T06:45:58Z</dcterms:created>
  <dcterms:modified xsi:type="dcterms:W3CDTF">2024-03-19T07:20:35Z</dcterms:modified>
  <cp:category/>
</cp:coreProperties>
</file>